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Escuteiros\Margaridas 2026\"/>
    </mc:Choice>
  </mc:AlternateContent>
  <xr:revisionPtr revIDLastSave="0" documentId="13_ncr:1_{C6B2D552-E583-4340-8303-80BB0FF6920A}" xr6:coauthVersionLast="47" xr6:coauthVersionMax="47" xr10:uidLastSave="{00000000-0000-0000-0000-000000000000}"/>
  <workbookProtection workbookAlgorithmName="SHA-512" workbookHashValue="NabpwEAdYNk74z9QEl40NcbcZP5Nulvtw2esQnjl/pbp9to+9tL13bMdWN17H/9LN8+EFzpahTGHCcZcp8qwZg==" workbookSaltValue="uRFiCc5Fa5zGz2zwcvjeRg==" workbookSpinCount="100000" lockStructure="1"/>
  <bookViews>
    <workbookView xWindow="-120" yWindow="-120" windowWidth="29040" windowHeight="15720" xr2:uid="{00000000-000D-0000-FFFF-FFFF00000000}"/>
  </bookViews>
  <sheets>
    <sheet name="Resumo" sheetId="2" r:id="rId1"/>
    <sheet name="Lobitos" sheetId="6" r:id="rId2"/>
    <sheet name="Exploradores" sheetId="7" r:id="rId3"/>
    <sheet name="Pioneiros" sheetId="8" r:id="rId4"/>
    <sheet name="Caminheiros" sheetId="9" r:id="rId5"/>
    <sheet name="Serviços" sheetId="10" r:id="rId6"/>
  </sheets>
  <definedNames>
    <definedName name="_xlnm.Print_Area" localSheetId="4">Caminheiros!$A$1:$M$57</definedName>
    <definedName name="_xlnm.Print_Area" localSheetId="2">Exploradores!$A$1:$M$57</definedName>
    <definedName name="_xlnm.Print_Area" localSheetId="1">Lobitos!$A$1:$M$57</definedName>
    <definedName name="_xlnm.Print_Area" localSheetId="3">Pioneiros!$A$1:$M$57</definedName>
    <definedName name="_xlnm.Print_Area" localSheetId="0">Resumo!$A$1:$L$61</definedName>
    <definedName name="_xlnm.Print_Area" localSheetId="5">Serviços!$A$1:$L$26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2" i="2" l="1"/>
  <c r="G46" i="2"/>
  <c r="J41" i="2"/>
  <c r="D33" i="2"/>
  <c r="Q23" i="6"/>
  <c r="Q23" i="7"/>
  <c r="J33" i="2" s="1"/>
  <c r="Q23" i="8"/>
  <c r="D41" i="2" s="1"/>
  <c r="Q23" i="10"/>
  <c r="Q23" i="9"/>
  <c r="Q20" i="9"/>
  <c r="D5" i="7"/>
  <c r="D5" i="8"/>
  <c r="D5" i="9"/>
  <c r="D5" i="10"/>
  <c r="D5" i="6"/>
  <c r="D4" i="7"/>
  <c r="D4" i="8"/>
  <c r="D4" i="9"/>
  <c r="D4" i="10"/>
  <c r="D4" i="6"/>
  <c r="D3" i="7"/>
  <c r="D3" i="8"/>
  <c r="D3" i="9"/>
  <c r="D3" i="10"/>
  <c r="D3" i="6"/>
  <c r="D2" i="7"/>
  <c r="D2" i="8"/>
  <c r="D2" i="9"/>
  <c r="D2" i="10"/>
  <c r="D2" i="6"/>
  <c r="G50" i="2" l="1"/>
  <c r="I50" i="2" s="1"/>
  <c r="T18" i="9"/>
  <c r="L40" i="2" s="1"/>
  <c r="T17" i="9"/>
  <c r="L39" i="2" s="1"/>
  <c r="T16" i="9"/>
  <c r="L38" i="2" s="1"/>
  <c r="T15" i="9"/>
  <c r="L37" i="2" s="1"/>
  <c r="O17" i="10"/>
  <c r="O16" i="10"/>
  <c r="O15" i="10"/>
  <c r="O14" i="10"/>
  <c r="O13" i="10"/>
  <c r="O12" i="10"/>
  <c r="Q19" i="9"/>
  <c r="Q18" i="9"/>
  <c r="Q17" i="9"/>
  <c r="Q16" i="9"/>
  <c r="Q15" i="9"/>
  <c r="Q20" i="8"/>
  <c r="Q19" i="8"/>
  <c r="Q18" i="8"/>
  <c r="Q17" i="8"/>
  <c r="Q16" i="8"/>
  <c r="Q15" i="8"/>
  <c r="Q20" i="7"/>
  <c r="Q19" i="7"/>
  <c r="Q18" i="7"/>
  <c r="Q17" i="7"/>
  <c r="Q16" i="7"/>
  <c r="Q15" i="7"/>
  <c r="Q20" i="6"/>
  <c r="Q19" i="6"/>
  <c r="Q18" i="6"/>
  <c r="Q17" i="6"/>
  <c r="Q16" i="6"/>
  <c r="Q15" i="6"/>
  <c r="L48" i="2" l="1"/>
  <c r="L49" i="2"/>
  <c r="L46" i="2"/>
  <c r="L47" i="2"/>
  <c r="L50" i="2"/>
  <c r="L45" i="2"/>
  <c r="J36" i="2"/>
  <c r="H36" i="2"/>
  <c r="D36" i="2"/>
  <c r="B36" i="2"/>
  <c r="J28" i="2"/>
  <c r="H28" i="2"/>
  <c r="L51" i="2" l="1"/>
  <c r="M26" i="10"/>
  <c r="G44" i="2" l="1"/>
  <c r="G45" i="2" s="1"/>
  <c r="G51" i="2"/>
  <c r="I51" i="2" s="1"/>
  <c r="N57" i="9"/>
  <c r="J38" i="2" s="1"/>
  <c r="N20" i="9"/>
  <c r="J39" i="2" s="1"/>
  <c r="N57" i="8"/>
  <c r="D38" i="2" s="1"/>
  <c r="N20" i="8"/>
  <c r="D39" i="2" s="1"/>
  <c r="N57" i="7"/>
  <c r="J30" i="2" s="1"/>
  <c r="N20" i="7"/>
  <c r="J31" i="2" s="1"/>
  <c r="N57" i="6"/>
  <c r="D30" i="2" s="1"/>
  <c r="N20" i="6"/>
  <c r="D31" i="2" s="1"/>
  <c r="J32" i="2" l="1"/>
  <c r="D40" i="2"/>
  <c r="J40" i="2"/>
  <c r="D32" i="2"/>
  <c r="B28" i="2"/>
  <c r="D28" i="2"/>
  <c r="G49" i="2" l="1"/>
  <c r="I49" i="2" l="1"/>
</calcChain>
</file>

<file path=xl/sharedStrings.xml><?xml version="1.0" encoding="utf-8"?>
<sst xmlns="http://schemas.openxmlformats.org/spreadsheetml/2006/main" count="275" uniqueCount="77">
  <si>
    <t>CORPO NACIONAL DE ESCUTAS</t>
  </si>
  <si>
    <t>ESCUTISMO CATÓLICO PORTUGUÊS</t>
  </si>
  <si>
    <t xml:space="preserve">Agrupamento </t>
  </si>
  <si>
    <t>IDENTIFICAÇÃO AGRUPAMENTO</t>
  </si>
  <si>
    <t xml:space="preserve">Núcleo </t>
  </si>
  <si>
    <t>Região</t>
  </si>
  <si>
    <t>Morada</t>
  </si>
  <si>
    <t>E-mail</t>
  </si>
  <si>
    <t>IDENTIFICAÇÃO CHEFE DO CONTINGENTE</t>
  </si>
  <si>
    <t>Nome</t>
  </si>
  <si>
    <t>Telemóvel</t>
  </si>
  <si>
    <t>ALCATEIA</t>
  </si>
  <si>
    <t>EXPEDIÇÃO / FLOTILHA</t>
  </si>
  <si>
    <t xml:space="preserve">Bandos </t>
  </si>
  <si>
    <t>Patrulhas / Tripulações</t>
  </si>
  <si>
    <t>Lobitos</t>
  </si>
  <si>
    <t>Exploradores / Moços</t>
  </si>
  <si>
    <t>Dirigentes / CIL</t>
  </si>
  <si>
    <t xml:space="preserve">Nº </t>
  </si>
  <si>
    <t>Patrono</t>
  </si>
  <si>
    <t>Nº</t>
  </si>
  <si>
    <t>COMUNIDADE / FROTA</t>
  </si>
  <si>
    <t>Equipas / Equipagens</t>
  </si>
  <si>
    <t>Pioneiros / Marinheiros</t>
  </si>
  <si>
    <t>TRIBO/ CLÃ</t>
  </si>
  <si>
    <t>Equipas / Companhias</t>
  </si>
  <si>
    <t>Caminheiros/Companheiros</t>
  </si>
  <si>
    <t xml:space="preserve">Dirigentes </t>
  </si>
  <si>
    <t>O Chefe de Agrupamento</t>
  </si>
  <si>
    <t>Data</t>
  </si>
  <si>
    <t>IDENTIFICAÇÃO ALCATEIA</t>
  </si>
  <si>
    <t>PATRONO</t>
  </si>
  <si>
    <t>NOME</t>
  </si>
  <si>
    <t>BANDO</t>
  </si>
  <si>
    <t>Total</t>
  </si>
  <si>
    <t>DATA Nasc</t>
  </si>
  <si>
    <t>DIR / CIL</t>
  </si>
  <si>
    <t>IDENTIFICAÇÃO EXPEDIÇÃO</t>
  </si>
  <si>
    <t>PATRULHA</t>
  </si>
  <si>
    <t>IDENTIFICAÇÃO COMUNIDADE</t>
  </si>
  <si>
    <t>EQUIPA</t>
  </si>
  <si>
    <t>IDENTIFICAÇÃO TRIBO</t>
  </si>
  <si>
    <t>NOTA</t>
  </si>
  <si>
    <t>Preencher apenas os campos sombreados a cinzento</t>
  </si>
  <si>
    <t>DIRIGENTES</t>
  </si>
  <si>
    <t>SERVIÇOS</t>
  </si>
  <si>
    <t>PAGAMENTO</t>
  </si>
  <si>
    <t>ELEMENTOS</t>
  </si>
  <si>
    <t>INSCRIÇÃO</t>
  </si>
  <si>
    <t>Observações de saúde</t>
  </si>
  <si>
    <t>T-Shirt</t>
  </si>
  <si>
    <t>XXL</t>
  </si>
  <si>
    <t>XL</t>
  </si>
  <si>
    <t>L</t>
  </si>
  <si>
    <t>M</t>
  </si>
  <si>
    <t>S</t>
  </si>
  <si>
    <t>XS</t>
  </si>
  <si>
    <t>T-SHIRTS</t>
  </si>
  <si>
    <t>TAM</t>
  </si>
  <si>
    <t>QTD</t>
  </si>
  <si>
    <t>CAMPO DE ATIVIDADES CHEFE ALMEIDA - MALPIQUE</t>
  </si>
  <si>
    <t>Progresso</t>
  </si>
  <si>
    <t>Caminho</t>
  </si>
  <si>
    <t>Comunidade</t>
  </si>
  <si>
    <t>Serviço</t>
  </si>
  <si>
    <t>Partida</t>
  </si>
  <si>
    <t>INSCRIÇÕES</t>
  </si>
  <si>
    <t>RESTRIÇÕES ALIMENTARES</t>
  </si>
  <si>
    <t>Total Agrupamento</t>
  </si>
  <si>
    <r>
      <t xml:space="preserve">Preencher </t>
    </r>
    <r>
      <rPr>
        <b/>
        <i/>
        <sz val="11"/>
        <color theme="1"/>
        <rFont val="Calibri"/>
        <family val="2"/>
        <scheme val="minor"/>
      </rPr>
      <t>apenas</t>
    </r>
    <r>
      <rPr>
        <i/>
        <sz val="11"/>
        <color theme="1"/>
        <rFont val="Calibri"/>
        <family val="2"/>
        <scheme val="minor"/>
      </rPr>
      <t xml:space="preserve"> os campos sombreados a cinzento</t>
    </r>
  </si>
  <si>
    <t>INSCRIÇÃO SERVIÇOS</t>
  </si>
  <si>
    <t>Contacto</t>
  </si>
  <si>
    <t>XXXVI  MARGARIDAS – 2026</t>
  </si>
  <si>
    <t>(Até 19 de janeiro de 2026)</t>
  </si>
  <si>
    <t>Restrições Alimentares</t>
  </si>
  <si>
    <t>Rest Alim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</si>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</sst>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9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u/>
      <sz val="16"/>
      <color theme="1"/>
      <name val="Times New Roman"/>
      <family val="1"/>
    </font>
    <font>
      <sz val="5"/>
      <color theme="1"/>
      <name val="Arial"/>
      <family val="2"/>
    </font>
    <font>
      <b/>
      <sz val="12"/>
      <color rgb="FFFFFFFF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7"/>
      <color rgb="FFFFFFFF"/>
      <name val="Arial"/>
      <family val="2"/>
    </font>
    <font>
      <b/>
      <sz val="16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499984740745262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3" fillId="7" borderId="11" xfId="0" applyFont="1" applyFill="1" applyBorder="1" applyAlignment="1" applyProtection="1">
      <alignment vertical="center" wrapText="1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10" fillId="7" borderId="11" xfId="0" applyFont="1" applyFill="1" applyBorder="1" applyAlignment="1" applyProtection="1">
      <alignment vertical="center" wrapText="1"/>
      <protection locked="0"/>
    </xf>
    <xf numFmtId="0" fontId="11" fillId="0" borderId="11" xfId="0" applyFont="1" applyBorder="1" applyAlignment="1">
      <alignment vertical="center" wrapText="1"/>
    </xf>
    <xf numFmtId="0" fontId="17" fillId="0" borderId="0" xfId="0" applyFont="1"/>
    <xf numFmtId="0" fontId="20" fillId="0" borderId="0" xfId="0" applyFont="1"/>
    <xf numFmtId="0" fontId="3" fillId="0" borderId="0" xfId="0" applyFont="1"/>
    <xf numFmtId="0" fontId="11" fillId="0" borderId="21" xfId="0" applyFont="1" applyBorder="1" applyAlignment="1">
      <alignment vertical="center" wrapText="1"/>
    </xf>
    <xf numFmtId="0" fontId="4" fillId="0" borderId="11" xfId="0" applyFont="1" applyBorder="1"/>
    <xf numFmtId="0" fontId="11" fillId="0" borderId="25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textRotation="90" wrapText="1"/>
    </xf>
    <xf numFmtId="0" fontId="3" fillId="0" borderId="3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9" fillId="0" borderId="7" xfId="0" applyFont="1" applyBorder="1" applyAlignment="1">
      <alignment vertical="center" textRotation="90" wrapText="1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textRotation="90" wrapText="1"/>
    </xf>
    <xf numFmtId="0" fontId="0" fillId="0" borderId="4" xfId="0" applyBorder="1"/>
    <xf numFmtId="0" fontId="4" fillId="0" borderId="0" xfId="0" applyFont="1" applyAlignment="1">
      <alignment vertical="center" wrapText="1"/>
    </xf>
    <xf numFmtId="6" fontId="3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8" fillId="0" borderId="18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8" fillId="0" borderId="33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4" fillId="0" borderId="22" xfId="0" applyFont="1" applyBorder="1" applyAlignment="1" applyProtection="1">
      <alignment horizontal="center"/>
      <protection locked="0"/>
    </xf>
    <xf numFmtId="0" fontId="23" fillId="0" borderId="21" xfId="0" applyFont="1" applyBorder="1" applyAlignment="1">
      <alignment horizontal="center" vertical="center" wrapText="1"/>
    </xf>
    <xf numFmtId="0" fontId="0" fillId="0" borderId="22" xfId="0" applyBorder="1"/>
    <xf numFmtId="0" fontId="9" fillId="0" borderId="25" xfId="0" applyFont="1" applyBorder="1" applyAlignment="1">
      <alignment vertical="center" textRotation="90" wrapText="1"/>
    </xf>
    <xf numFmtId="0" fontId="0" fillId="0" borderId="27" xfId="0" applyBorder="1"/>
    <xf numFmtId="0" fontId="3" fillId="7" borderId="15" xfId="0" applyFont="1" applyFill="1" applyBorder="1" applyAlignment="1" applyProtection="1">
      <alignment vertical="center" wrapText="1"/>
      <protection locked="0"/>
    </xf>
    <xf numFmtId="0" fontId="3" fillId="0" borderId="15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23" fillId="0" borderId="25" xfId="0" applyFont="1" applyBorder="1" applyAlignment="1">
      <alignment horizontal="center" vertical="center" wrapText="1"/>
    </xf>
    <xf numFmtId="0" fontId="0" fillId="0" borderId="30" xfId="0" applyBorder="1"/>
    <xf numFmtId="0" fontId="23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14" fontId="0" fillId="0" borderId="29" xfId="0" applyNumberFormat="1" applyBorder="1" applyProtection="1">
      <protection locked="0"/>
    </xf>
    <xf numFmtId="14" fontId="0" fillId="0" borderId="11" xfId="0" applyNumberFormat="1" applyBorder="1" applyProtection="1">
      <protection locked="0"/>
    </xf>
    <xf numFmtId="6" fontId="4" fillId="0" borderId="0" xfId="0" applyNumberFormat="1" applyFont="1" applyAlignment="1">
      <alignment vertical="center" wrapText="1"/>
    </xf>
    <xf numFmtId="6" fontId="4" fillId="0" borderId="32" xfId="0" applyNumberFormat="1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6" fontId="21" fillId="0" borderId="33" xfId="0" applyNumberFormat="1" applyFont="1" applyBorder="1" applyAlignment="1">
      <alignment vertical="center" wrapText="1"/>
    </xf>
    <xf numFmtId="0" fontId="26" fillId="0" borderId="10" xfId="0" applyFont="1" applyBorder="1"/>
    <xf numFmtId="0" fontId="27" fillId="0" borderId="31" xfId="0" applyFont="1" applyBorder="1"/>
    <xf numFmtId="0" fontId="4" fillId="0" borderId="40" xfId="0" applyFont="1" applyBorder="1" applyAlignment="1">
      <alignment vertical="center" wrapText="1"/>
    </xf>
    <xf numFmtId="6" fontId="21" fillId="0" borderId="41" xfId="0" applyNumberFormat="1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0" fillId="0" borderId="26" xfId="0" applyBorder="1" applyAlignment="1" applyProtection="1">
      <alignment horizontal="center"/>
      <protection locked="0"/>
    </xf>
    <xf numFmtId="0" fontId="18" fillId="0" borderId="19" xfId="0" applyFont="1" applyBorder="1" applyAlignment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27" xfId="0" applyBorder="1" applyProtection="1">
      <protection locked="0"/>
    </xf>
    <xf numFmtId="0" fontId="18" fillId="0" borderId="43" xfId="0" applyFont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3" fillId="0" borderId="47" xfId="0" applyFont="1" applyBorder="1" applyAlignment="1" applyProtection="1">
      <alignment vertical="center" wrapText="1"/>
      <protection locked="0"/>
    </xf>
    <xf numFmtId="0" fontId="9" fillId="8" borderId="39" xfId="0" applyFont="1" applyFill="1" applyBorder="1" applyAlignment="1">
      <alignment horizontal="center" vertical="center" wrapText="1"/>
    </xf>
    <xf numFmtId="0" fontId="9" fillId="8" borderId="4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7" borderId="15" xfId="0" applyFont="1" applyFill="1" applyBorder="1" applyAlignment="1" applyProtection="1">
      <alignment horizontal="center" vertical="center" wrapText="1"/>
      <protection locked="0"/>
    </xf>
    <xf numFmtId="0" fontId="10" fillId="7" borderId="16" xfId="0" applyFont="1" applyFill="1" applyBorder="1" applyAlignment="1" applyProtection="1">
      <alignment horizontal="center" vertical="center" wrapText="1"/>
      <protection locked="0"/>
    </xf>
    <xf numFmtId="0" fontId="10" fillId="7" borderId="24" xfId="0" applyFont="1" applyFill="1" applyBorder="1" applyAlignment="1" applyProtection="1">
      <alignment horizontal="center" vertical="center" wrapText="1"/>
      <protection locked="0"/>
    </xf>
    <xf numFmtId="0" fontId="10" fillId="7" borderId="11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7" borderId="11" xfId="0" applyFont="1" applyFill="1" applyBorder="1" applyAlignment="1" applyProtection="1">
      <alignment horizontal="center"/>
      <protection locked="0"/>
    </xf>
    <xf numFmtId="0" fontId="3" fillId="7" borderId="22" xfId="0" applyFont="1" applyFill="1" applyBorder="1" applyAlignment="1" applyProtection="1">
      <alignment horizontal="center"/>
      <protection locked="0"/>
    </xf>
    <xf numFmtId="0" fontId="10" fillId="0" borderId="2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7" borderId="22" xfId="0" applyFont="1" applyFill="1" applyBorder="1" applyAlignment="1" applyProtection="1">
      <alignment horizontal="center" vertical="center" wrapText="1"/>
      <protection locked="0"/>
    </xf>
    <xf numFmtId="0" fontId="10" fillId="7" borderId="26" xfId="0" applyFont="1" applyFill="1" applyBorder="1" applyAlignment="1" applyProtection="1">
      <alignment horizontal="center" vertical="center" wrapText="1"/>
      <protection locked="0"/>
    </xf>
    <xf numFmtId="0" fontId="10" fillId="7" borderId="27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7" borderId="11" xfId="0" applyFont="1" applyFill="1" applyBorder="1" applyAlignment="1" applyProtection="1">
      <alignment horizontal="center" vertical="center" wrapText="1"/>
      <protection locked="0"/>
    </xf>
    <xf numFmtId="0" fontId="3" fillId="7" borderId="22" xfId="0" applyFont="1" applyFill="1" applyBorder="1" applyAlignment="1" applyProtection="1">
      <alignment horizontal="center" vertical="center" wrapText="1"/>
      <protection locked="0"/>
    </xf>
    <xf numFmtId="0" fontId="3" fillId="7" borderId="26" xfId="0" applyFont="1" applyFill="1" applyBorder="1" applyAlignment="1" applyProtection="1">
      <alignment horizontal="center" vertical="center" wrapText="1"/>
      <protection locked="0"/>
    </xf>
    <xf numFmtId="14" fontId="0" fillId="7" borderId="0" xfId="0" applyNumberFormat="1" applyFill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locked="0"/>
    </xf>
    <xf numFmtId="0" fontId="9" fillId="8" borderId="10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8" borderId="4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25" fillId="0" borderId="31" xfId="0" applyFont="1" applyBorder="1" applyAlignment="1">
      <alignment horizontal="center" shrinkToFit="1"/>
    </xf>
    <xf numFmtId="0" fontId="25" fillId="0" borderId="32" xfId="0" applyFont="1" applyBorder="1" applyAlignment="1">
      <alignment horizontal="center" shrinkToFi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7" borderId="27" xfId="0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>
      <alignment horizontal="center" vertical="center" wrapText="1"/>
    </xf>
    <xf numFmtId="6" fontId="21" fillId="0" borderId="10" xfId="0" applyNumberFormat="1" applyFont="1" applyBorder="1" applyAlignment="1">
      <alignment horizontal="center" vertical="center" wrapText="1"/>
    </xf>
    <xf numFmtId="6" fontId="21" fillId="0" borderId="8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4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18" fillId="0" borderId="4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0" fillId="0" borderId="26" xfId="0" applyBorder="1" applyAlignment="1" applyProtection="1">
      <alignment horizontal="center"/>
      <protection locked="0"/>
    </xf>
    <xf numFmtId="0" fontId="18" fillId="0" borderId="19" xfId="0" applyFont="1" applyBorder="1" applyAlignment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18" fillId="0" borderId="32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center" textRotation="90"/>
    </xf>
    <xf numFmtId="0" fontId="4" fillId="0" borderId="45" xfId="0" applyFont="1" applyBorder="1" applyAlignment="1">
      <alignment horizontal="center" textRotation="90"/>
    </xf>
    <xf numFmtId="0" fontId="4" fillId="0" borderId="7" xfId="0" applyFont="1" applyBorder="1" applyAlignment="1">
      <alignment horizontal="center" textRotation="90"/>
    </xf>
    <xf numFmtId="0" fontId="4" fillId="0" borderId="36" xfId="0" applyFont="1" applyBorder="1" applyAlignment="1">
      <alignment horizontal="center" textRotation="90"/>
    </xf>
    <xf numFmtId="0" fontId="4" fillId="0" borderId="37" xfId="0" applyFont="1" applyBorder="1" applyAlignment="1">
      <alignment horizontal="center" textRotation="90"/>
    </xf>
    <xf numFmtId="0" fontId="4" fillId="0" borderId="38" xfId="0" applyFont="1" applyBorder="1" applyAlignment="1">
      <alignment horizont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45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3</xdr:col>
      <xdr:colOff>15871</xdr:colOff>
      <xdr:row>8</xdr:row>
      <xdr:rowOff>65635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22C873D-BB1F-410A-AF85-3205BCFCB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4775"/>
          <a:ext cx="1958971" cy="19611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2</xdr:col>
      <xdr:colOff>571501</xdr:colOff>
      <xdr:row>7</xdr:row>
      <xdr:rowOff>135264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185001F-04C4-45BA-8FFE-2A7C819CA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1752600" cy="1754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571500</xdr:colOff>
      <xdr:row>7</xdr:row>
      <xdr:rowOff>125739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ECE4D16-00BE-485B-8930-97EC55DBB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1752600" cy="1754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2</xdr:col>
      <xdr:colOff>561975</xdr:colOff>
      <xdr:row>7</xdr:row>
      <xdr:rowOff>116214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71AEEED-9FD4-4526-AA6A-535A99F8A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752600" cy="17545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2</xdr:col>
      <xdr:colOff>561975</xdr:colOff>
      <xdr:row>7</xdr:row>
      <xdr:rowOff>135264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55BA407-1711-46B5-8956-583D02836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1752600" cy="17545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561975</xdr:colOff>
      <xdr:row>7</xdr:row>
      <xdr:rowOff>125739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2F9933-3FA0-4773-A112-1C203047D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752600" cy="1754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61"/>
  <sheetViews>
    <sheetView tabSelected="1" view="pageBreakPreview" topLeftCell="A25" zoomScaleNormal="100" zoomScaleSheetLayoutView="100" workbookViewId="0">
      <selection activeCell="H53" sqref="H53"/>
    </sheetView>
  </sheetViews>
  <sheetFormatPr defaultColWidth="9.140625" defaultRowHeight="15" x14ac:dyDescent="0.25"/>
  <cols>
    <col min="1" max="1" width="7.7109375" customWidth="1"/>
    <col min="2" max="2" width="10.85546875" customWidth="1"/>
    <col min="3" max="3" width="11.28515625" customWidth="1"/>
    <col min="7" max="7" width="9" bestFit="1" customWidth="1"/>
    <col min="8" max="8" width="13.42578125" bestFit="1" customWidth="1"/>
    <col min="9" max="9" width="10.7109375" customWidth="1"/>
    <col min="11" max="11" width="12" customWidth="1"/>
    <col min="12" max="12" width="9.42578125" bestFit="1" customWidth="1"/>
  </cols>
  <sheetData>
    <row r="2" spans="1:12" ht="24" x14ac:dyDescent="0.25">
      <c r="D2" s="143" t="s">
        <v>0</v>
      </c>
      <c r="E2" s="143"/>
      <c r="F2" s="143"/>
      <c r="G2" s="143"/>
      <c r="H2" s="143"/>
      <c r="I2" s="143"/>
      <c r="J2" s="143"/>
      <c r="K2" s="143"/>
      <c r="L2" s="143"/>
    </row>
    <row r="3" spans="1:12" ht="20.25" x14ac:dyDescent="0.25">
      <c r="D3" s="144" t="s">
        <v>1</v>
      </c>
      <c r="E3" s="144"/>
      <c r="F3" s="144"/>
      <c r="G3" s="144"/>
      <c r="H3" s="144"/>
      <c r="I3" s="144"/>
      <c r="J3" s="144"/>
      <c r="K3" s="144"/>
      <c r="L3" s="144"/>
    </row>
    <row r="4" spans="1:12" ht="24" x14ac:dyDescent="0.25">
      <c r="D4" s="143" t="s">
        <v>72</v>
      </c>
      <c r="E4" s="143"/>
      <c r="F4" s="143"/>
      <c r="G4" s="143"/>
      <c r="H4" s="143"/>
      <c r="I4" s="143"/>
      <c r="J4" s="143"/>
      <c r="K4" s="143"/>
      <c r="L4" s="143"/>
    </row>
    <row r="5" spans="1:12" ht="18" x14ac:dyDescent="0.25">
      <c r="D5" s="145" t="s">
        <v>60</v>
      </c>
      <c r="E5" s="145"/>
      <c r="F5" s="145"/>
      <c r="G5" s="145"/>
      <c r="H5" s="145"/>
      <c r="I5" s="145"/>
      <c r="J5" s="145"/>
      <c r="K5" s="145"/>
      <c r="L5" s="145"/>
    </row>
    <row r="7" spans="1:12" x14ac:dyDescent="0.25">
      <c r="F7" s="12" t="s">
        <v>42</v>
      </c>
      <c r="G7" s="13" t="s">
        <v>69</v>
      </c>
    </row>
    <row r="8" spans="1:12" ht="26.25" x14ac:dyDescent="0.4">
      <c r="B8" s="146" t="s">
        <v>66</v>
      </c>
      <c r="C8" s="146"/>
      <c r="D8" s="146"/>
      <c r="E8" s="146"/>
      <c r="F8" s="146"/>
      <c r="G8" s="146"/>
      <c r="H8" s="146"/>
      <c r="J8" s="2"/>
    </row>
    <row r="9" spans="1:12" ht="20.25" x14ac:dyDescent="0.25">
      <c r="B9" s="147" t="s">
        <v>73</v>
      </c>
      <c r="C9" s="147"/>
      <c r="D9" s="147"/>
      <c r="E9" s="147"/>
      <c r="F9" s="147"/>
      <c r="G9" s="147"/>
      <c r="H9" s="147"/>
    </row>
    <row r="10" spans="1:12" ht="15.75" thickBot="1" x14ac:dyDescent="0.3"/>
    <row r="11" spans="1:12" ht="18.75" customHeight="1" thickBot="1" x14ac:dyDescent="0.3">
      <c r="A11" s="14"/>
      <c r="B11" s="148" t="s">
        <v>3</v>
      </c>
      <c r="C11" s="149"/>
      <c r="D11" s="149"/>
      <c r="E11" s="149"/>
      <c r="F11" s="149"/>
      <c r="G11" s="149"/>
      <c r="H11" s="149"/>
      <c r="I11" s="149"/>
      <c r="J11" s="149"/>
      <c r="K11" s="150"/>
    </row>
    <row r="12" spans="1:12" ht="15.75" x14ac:dyDescent="0.25">
      <c r="A12" s="14"/>
      <c r="B12" s="167"/>
      <c r="C12" s="168"/>
      <c r="D12" s="168"/>
      <c r="E12" s="168"/>
      <c r="F12" s="168"/>
      <c r="G12" s="168"/>
      <c r="H12" s="168"/>
      <c r="I12" s="168"/>
      <c r="J12" s="168"/>
      <c r="K12" s="169"/>
    </row>
    <row r="13" spans="1:12" ht="15" customHeight="1" x14ac:dyDescent="0.25">
      <c r="A13" s="14"/>
      <c r="B13" s="157" t="s">
        <v>2</v>
      </c>
      <c r="C13" s="158"/>
      <c r="D13" s="11" t="s">
        <v>20</v>
      </c>
      <c r="E13" s="10"/>
      <c r="F13" s="110"/>
      <c r="G13" s="111"/>
      <c r="H13" s="111"/>
      <c r="I13" s="111"/>
      <c r="J13" s="111"/>
      <c r="K13" s="112"/>
    </row>
    <row r="14" spans="1:12" ht="15.75" x14ac:dyDescent="0.25">
      <c r="A14" s="14"/>
      <c r="B14" s="118"/>
      <c r="C14" s="119"/>
      <c r="D14" s="119"/>
      <c r="E14" s="119"/>
      <c r="F14" s="119"/>
      <c r="G14" s="119"/>
      <c r="H14" s="119"/>
      <c r="I14" s="119"/>
      <c r="J14" s="119"/>
      <c r="K14" s="120"/>
    </row>
    <row r="15" spans="1:12" ht="15.75" x14ac:dyDescent="0.25">
      <c r="A15" s="14"/>
      <c r="B15" s="15" t="s">
        <v>4</v>
      </c>
      <c r="C15" s="113"/>
      <c r="D15" s="113"/>
      <c r="E15" s="113"/>
      <c r="F15" s="113"/>
      <c r="G15" s="16" t="s">
        <v>5</v>
      </c>
      <c r="H15" s="116"/>
      <c r="I15" s="116"/>
      <c r="J15" s="116"/>
      <c r="K15" s="117"/>
    </row>
    <row r="16" spans="1:12" ht="15.75" x14ac:dyDescent="0.25">
      <c r="A16" s="14"/>
      <c r="B16" s="118"/>
      <c r="C16" s="119"/>
      <c r="D16" s="119"/>
      <c r="E16" s="119"/>
      <c r="F16" s="119"/>
      <c r="G16" s="119"/>
      <c r="H16" s="119"/>
      <c r="I16" s="119"/>
      <c r="J16" s="119"/>
      <c r="K16" s="120"/>
    </row>
    <row r="17" spans="1:13" ht="15.75" x14ac:dyDescent="0.25">
      <c r="A17" s="14"/>
      <c r="B17" s="15" t="s">
        <v>6</v>
      </c>
      <c r="C17" s="113"/>
      <c r="D17" s="113"/>
      <c r="E17" s="113"/>
      <c r="F17" s="113"/>
      <c r="G17" s="113"/>
      <c r="H17" s="113"/>
      <c r="I17" s="113"/>
      <c r="J17" s="113"/>
      <c r="K17" s="121"/>
    </row>
    <row r="18" spans="1:13" ht="15.75" x14ac:dyDescent="0.25">
      <c r="A18" s="14"/>
      <c r="B18" s="170"/>
      <c r="C18" s="171"/>
      <c r="D18" s="171"/>
      <c r="E18" s="171"/>
      <c r="F18" s="171"/>
      <c r="G18" s="171"/>
      <c r="H18" s="171"/>
      <c r="I18" s="171"/>
      <c r="J18" s="171"/>
      <c r="K18" s="172"/>
    </row>
    <row r="19" spans="1:13" ht="16.5" thickBot="1" x14ac:dyDescent="0.3">
      <c r="A19" s="14"/>
      <c r="B19" s="17" t="s">
        <v>7</v>
      </c>
      <c r="C19" s="122"/>
      <c r="D19" s="122"/>
      <c r="E19" s="122"/>
      <c r="F19" s="122"/>
      <c r="G19" s="122"/>
      <c r="H19" s="122"/>
      <c r="I19" s="122"/>
      <c r="J19" s="122"/>
      <c r="K19" s="123"/>
    </row>
    <row r="20" spans="1:13" ht="16.5" thickBo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3" ht="16.5" customHeight="1" x14ac:dyDescent="0.25">
      <c r="A21" s="14"/>
      <c r="B21" s="151" t="s">
        <v>8</v>
      </c>
      <c r="C21" s="152"/>
      <c r="D21" s="152"/>
      <c r="E21" s="152"/>
      <c r="F21" s="152"/>
      <c r="G21" s="152"/>
      <c r="H21" s="152"/>
      <c r="I21" s="152"/>
      <c r="J21" s="152"/>
      <c r="K21" s="153"/>
    </row>
    <row r="22" spans="1:13" ht="15.75" x14ac:dyDescent="0.25">
      <c r="A22" s="14"/>
      <c r="B22" s="124"/>
      <c r="C22" s="125"/>
      <c r="D22" s="125"/>
      <c r="E22" s="125"/>
      <c r="F22" s="125"/>
      <c r="G22" s="125"/>
      <c r="H22" s="125"/>
      <c r="I22" s="125"/>
      <c r="J22" s="125"/>
      <c r="K22" s="126"/>
    </row>
    <row r="23" spans="1:13" ht="15.75" x14ac:dyDescent="0.25">
      <c r="A23" s="14"/>
      <c r="B23" s="173" t="s">
        <v>9</v>
      </c>
      <c r="C23" s="174"/>
      <c r="D23" s="127"/>
      <c r="E23" s="127"/>
      <c r="F23" s="127"/>
      <c r="G23" s="127"/>
      <c r="H23" s="127"/>
      <c r="I23" s="127"/>
      <c r="J23" s="127"/>
      <c r="K23" s="128"/>
    </row>
    <row r="24" spans="1:13" ht="15.75" x14ac:dyDescent="0.25">
      <c r="A24" s="14"/>
      <c r="B24" s="124"/>
      <c r="C24" s="125"/>
      <c r="D24" s="125"/>
      <c r="E24" s="125"/>
      <c r="F24" s="125"/>
      <c r="G24" s="125"/>
      <c r="H24" s="125"/>
      <c r="I24" s="125"/>
      <c r="J24" s="125"/>
      <c r="K24" s="126"/>
    </row>
    <row r="25" spans="1:13" ht="16.5" thickBot="1" x14ac:dyDescent="0.3">
      <c r="A25" s="14"/>
      <c r="B25" s="18" t="s">
        <v>7</v>
      </c>
      <c r="C25" s="129"/>
      <c r="D25" s="129"/>
      <c r="E25" s="129"/>
      <c r="F25" s="129"/>
      <c r="G25" s="129"/>
      <c r="H25" s="19" t="s">
        <v>10</v>
      </c>
      <c r="I25" s="129"/>
      <c r="J25" s="129"/>
      <c r="K25" s="175"/>
    </row>
    <row r="26" spans="1:13" ht="16.5" thickBot="1" x14ac:dyDescent="0.3">
      <c r="A26" s="14"/>
      <c r="B26" s="165"/>
      <c r="C26" s="165"/>
      <c r="D26" s="14"/>
      <c r="E26" s="14"/>
      <c r="F26" s="14"/>
      <c r="G26" s="14"/>
      <c r="H26" s="166"/>
      <c r="I26" s="166"/>
      <c r="J26" s="14"/>
      <c r="K26" s="14"/>
    </row>
    <row r="27" spans="1:13" ht="16.5" customHeight="1" thickBot="1" x14ac:dyDescent="0.3">
      <c r="A27" s="159" t="s">
        <v>11</v>
      </c>
      <c r="B27" s="160"/>
      <c r="C27" s="160"/>
      <c r="D27" s="160"/>
      <c r="E27" s="161"/>
      <c r="F27" s="20"/>
      <c r="G27" s="162" t="s">
        <v>12</v>
      </c>
      <c r="H27" s="163"/>
      <c r="I27" s="163"/>
      <c r="J27" s="163"/>
      <c r="K27" s="164"/>
      <c r="L27" s="21"/>
      <c r="M27" s="21"/>
    </row>
    <row r="28" spans="1:13" ht="15.75" x14ac:dyDescent="0.25">
      <c r="A28" s="22" t="s">
        <v>18</v>
      </c>
      <c r="B28" s="23">
        <f>Lobitos!C13</f>
        <v>0</v>
      </c>
      <c r="C28" s="24" t="s">
        <v>19</v>
      </c>
      <c r="D28" s="101">
        <f>Lobitos!D11</f>
        <v>0</v>
      </c>
      <c r="E28" s="102"/>
      <c r="F28" s="20"/>
      <c r="G28" s="22" t="s">
        <v>20</v>
      </c>
      <c r="H28" s="23">
        <f>Exploradores!C13</f>
        <v>0</v>
      </c>
      <c r="I28" s="24" t="s">
        <v>19</v>
      </c>
      <c r="J28" s="114">
        <f>Exploradores!D11</f>
        <v>0</v>
      </c>
      <c r="K28" s="115"/>
      <c r="L28" s="25"/>
      <c r="M28" s="25"/>
    </row>
    <row r="29" spans="1:13" ht="15" customHeight="1" x14ac:dyDescent="0.25">
      <c r="A29" s="108" t="s">
        <v>13</v>
      </c>
      <c r="B29" s="109"/>
      <c r="C29" s="109"/>
      <c r="D29" s="1"/>
      <c r="E29" s="26"/>
      <c r="F29" s="20"/>
      <c r="G29" s="108" t="s">
        <v>14</v>
      </c>
      <c r="H29" s="109"/>
      <c r="I29" s="109"/>
      <c r="J29" s="1"/>
      <c r="K29" s="26"/>
      <c r="L29" s="20"/>
      <c r="M29" s="20"/>
    </row>
    <row r="30" spans="1:13" ht="15" customHeight="1" x14ac:dyDescent="0.25">
      <c r="A30" s="108" t="s">
        <v>15</v>
      </c>
      <c r="B30" s="109"/>
      <c r="C30" s="109"/>
      <c r="D30" s="23">
        <f>Lobitos!N57</f>
        <v>0</v>
      </c>
      <c r="E30" s="26"/>
      <c r="F30" s="20"/>
      <c r="G30" s="108" t="s">
        <v>16</v>
      </c>
      <c r="H30" s="109"/>
      <c r="I30" s="109"/>
      <c r="J30" s="23">
        <f>Exploradores!N57</f>
        <v>0</v>
      </c>
      <c r="K30" s="26"/>
      <c r="L30" s="20"/>
      <c r="M30" s="20"/>
    </row>
    <row r="31" spans="1:13" ht="15" customHeight="1" x14ac:dyDescent="0.25">
      <c r="A31" s="108" t="s">
        <v>17</v>
      </c>
      <c r="B31" s="109"/>
      <c r="C31" s="109"/>
      <c r="D31" s="23">
        <f>Lobitos!N20</f>
        <v>0</v>
      </c>
      <c r="E31" s="26"/>
      <c r="F31" s="20"/>
      <c r="G31" s="108" t="s">
        <v>17</v>
      </c>
      <c r="H31" s="109"/>
      <c r="I31" s="109"/>
      <c r="J31" s="23">
        <f>Exploradores!N20</f>
        <v>0</v>
      </c>
      <c r="K31" s="26"/>
      <c r="L31" s="20"/>
      <c r="M31" s="20"/>
    </row>
    <row r="32" spans="1:13" ht="16.5" thickBot="1" x14ac:dyDescent="0.3">
      <c r="A32" s="27"/>
      <c r="B32" s="28"/>
      <c r="C32" s="19" t="s">
        <v>34</v>
      </c>
      <c r="D32" s="29">
        <f>SUM(D30:D31)</f>
        <v>0</v>
      </c>
      <c r="E32" s="30"/>
      <c r="F32" s="20"/>
      <c r="G32" s="31"/>
      <c r="H32" s="28"/>
      <c r="I32" s="19" t="s">
        <v>34</v>
      </c>
      <c r="J32" s="29">
        <f>SUM(J30:J31)</f>
        <v>0</v>
      </c>
      <c r="K32" s="30"/>
      <c r="L32" s="20"/>
      <c r="M32" s="20"/>
    </row>
    <row r="33" spans="1:17" ht="15.75" thickBot="1" x14ac:dyDescent="0.3">
      <c r="A33" s="27"/>
      <c r="B33" s="176" t="s">
        <v>74</v>
      </c>
      <c r="C33" s="176"/>
      <c r="D33" s="78">
        <f>Lobitos!Q23</f>
        <v>0</v>
      </c>
      <c r="E33" s="30"/>
      <c r="F33" s="20"/>
      <c r="G33" s="31"/>
      <c r="H33" s="176" t="s">
        <v>74</v>
      </c>
      <c r="I33" s="176"/>
      <c r="J33" s="78">
        <f>Exploradores!Q23</f>
        <v>0</v>
      </c>
      <c r="K33" s="30"/>
      <c r="L33" s="20"/>
      <c r="M33" s="20"/>
    </row>
    <row r="34" spans="1:17" ht="16.5" thickBot="1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7" ht="16.149999999999999" customHeight="1" thickBot="1" x14ac:dyDescent="0.3">
      <c r="A35" s="154" t="s">
        <v>21</v>
      </c>
      <c r="B35" s="155"/>
      <c r="C35" s="155"/>
      <c r="D35" s="155"/>
      <c r="E35" s="156"/>
      <c r="F35" s="20"/>
      <c r="G35" s="97" t="s">
        <v>24</v>
      </c>
      <c r="H35" s="98"/>
      <c r="I35" s="98"/>
      <c r="J35" s="98"/>
      <c r="K35" s="99"/>
      <c r="L35" s="100"/>
    </row>
    <row r="36" spans="1:17" ht="16.5" thickBot="1" x14ac:dyDescent="0.3">
      <c r="A36" s="22" t="s">
        <v>18</v>
      </c>
      <c r="B36" s="23">
        <f>Pioneiros!C13</f>
        <v>0</v>
      </c>
      <c r="C36" s="24" t="s">
        <v>19</v>
      </c>
      <c r="D36" s="101">
        <f>Pioneiros!D11</f>
        <v>0</v>
      </c>
      <c r="E36" s="102"/>
      <c r="F36" s="20"/>
      <c r="G36" s="22" t="s">
        <v>20</v>
      </c>
      <c r="H36" s="23">
        <f>Caminheiros!C13</f>
        <v>0</v>
      </c>
      <c r="I36" s="24" t="s">
        <v>19</v>
      </c>
      <c r="J36" s="103">
        <f>Caminheiros!D11</f>
        <v>0</v>
      </c>
      <c r="K36" s="104"/>
      <c r="L36" s="81" t="s">
        <v>61</v>
      </c>
      <c r="M36" s="32"/>
      <c r="N36" s="32"/>
      <c r="O36" s="32"/>
      <c r="P36" s="32"/>
      <c r="Q36" s="32"/>
    </row>
    <row r="37" spans="1:17" ht="15.75" x14ac:dyDescent="0.25">
      <c r="A37" s="108" t="s">
        <v>22</v>
      </c>
      <c r="B37" s="109"/>
      <c r="C37" s="109"/>
      <c r="D37" s="1"/>
      <c r="E37" s="26"/>
      <c r="F37" s="20"/>
      <c r="G37" s="108" t="s">
        <v>25</v>
      </c>
      <c r="H37" s="109"/>
      <c r="I37" s="109"/>
      <c r="J37" s="65"/>
      <c r="K37" s="70" t="s">
        <v>62</v>
      </c>
      <c r="L37" s="69">
        <f>Caminheiros!T15</f>
        <v>0</v>
      </c>
      <c r="M37" s="33"/>
      <c r="N37" s="32"/>
      <c r="O37" s="32"/>
      <c r="P37" s="32"/>
      <c r="Q37" s="32"/>
    </row>
    <row r="38" spans="1:17" ht="15.75" x14ac:dyDescent="0.25">
      <c r="A38" s="108" t="s">
        <v>23</v>
      </c>
      <c r="B38" s="109"/>
      <c r="C38" s="109"/>
      <c r="D38" s="23">
        <f>Pioneiros!N57</f>
        <v>0</v>
      </c>
      <c r="E38" s="26"/>
      <c r="F38" s="20"/>
      <c r="G38" s="108" t="s">
        <v>26</v>
      </c>
      <c r="H38" s="109"/>
      <c r="I38" s="109"/>
      <c r="J38" s="66">
        <f>Caminheiros!N57</f>
        <v>0</v>
      </c>
      <c r="K38" s="61" t="s">
        <v>63</v>
      </c>
      <c r="L38" s="62">
        <f>Caminheiros!T16</f>
        <v>0</v>
      </c>
      <c r="M38" s="34"/>
      <c r="N38" s="25"/>
      <c r="O38" s="25"/>
      <c r="P38" s="20"/>
      <c r="Q38" s="20"/>
    </row>
    <row r="39" spans="1:17" ht="15.75" x14ac:dyDescent="0.25">
      <c r="A39" s="108" t="s">
        <v>17</v>
      </c>
      <c r="B39" s="109"/>
      <c r="C39" s="109"/>
      <c r="D39" s="23">
        <f>Pioneiros!N20</f>
        <v>0</v>
      </c>
      <c r="E39" s="26"/>
      <c r="F39" s="20"/>
      <c r="G39" s="108" t="s">
        <v>27</v>
      </c>
      <c r="H39" s="109"/>
      <c r="I39" s="109"/>
      <c r="J39" s="66">
        <f>Caminheiros!N20</f>
        <v>0</v>
      </c>
      <c r="K39" s="61" t="s">
        <v>64</v>
      </c>
      <c r="L39" s="62">
        <f>Caminheiros!T17</f>
        <v>0</v>
      </c>
      <c r="M39" s="34"/>
      <c r="N39" s="25"/>
      <c r="O39" s="25"/>
      <c r="P39" s="20"/>
      <c r="Q39" s="20"/>
    </row>
    <row r="40" spans="1:17" ht="16.5" thickBot="1" x14ac:dyDescent="0.3">
      <c r="A40" s="27"/>
      <c r="B40" s="28"/>
      <c r="C40" s="19" t="s">
        <v>34</v>
      </c>
      <c r="D40" s="29">
        <f>SUM(D38:D39)</f>
        <v>0</v>
      </c>
      <c r="E40" s="30"/>
      <c r="F40" s="20"/>
      <c r="G40" s="63"/>
      <c r="H40" s="29"/>
      <c r="I40" s="19" t="s">
        <v>34</v>
      </c>
      <c r="J40" s="67">
        <f>SUM(J38:J39)</f>
        <v>0</v>
      </c>
      <c r="K40" s="68" t="s">
        <v>65</v>
      </c>
      <c r="L40" s="64">
        <f>Caminheiros!T18</f>
        <v>0</v>
      </c>
      <c r="M40" s="34"/>
      <c r="N40" s="25"/>
      <c r="O40" s="25"/>
      <c r="P40" s="20"/>
      <c r="Q40" s="20"/>
    </row>
    <row r="41" spans="1:17" ht="15.75" thickBot="1" x14ac:dyDescent="0.3">
      <c r="A41" s="27"/>
      <c r="B41" s="176" t="s">
        <v>74</v>
      </c>
      <c r="C41" s="176"/>
      <c r="D41" s="78">
        <f>Pioneiros!Q23</f>
        <v>0</v>
      </c>
      <c r="E41" s="30"/>
      <c r="F41" s="20"/>
      <c r="G41" s="31"/>
      <c r="H41" s="176" t="s">
        <v>74</v>
      </c>
      <c r="I41" s="176"/>
      <c r="J41" s="78">
        <f>Caminheiros!Q23</f>
        <v>0</v>
      </c>
      <c r="K41" s="30"/>
      <c r="M41" s="34"/>
      <c r="N41" s="25"/>
      <c r="O41" s="25"/>
      <c r="P41" s="20"/>
      <c r="Q41" s="20"/>
    </row>
    <row r="42" spans="1:17" ht="15.75" thickBot="1" x14ac:dyDescent="0.3">
      <c r="G42" s="34"/>
      <c r="H42" s="20"/>
      <c r="I42" s="20"/>
      <c r="J42" s="20"/>
      <c r="K42" s="20"/>
      <c r="M42" s="34"/>
      <c r="N42" s="20"/>
      <c r="O42" s="20"/>
      <c r="P42" s="20"/>
      <c r="Q42" s="20"/>
    </row>
    <row r="43" spans="1:17" ht="16.5" customHeight="1" thickBot="1" x14ac:dyDescent="0.3">
      <c r="D43" s="132" t="s">
        <v>45</v>
      </c>
      <c r="E43" s="133"/>
      <c r="F43" s="133"/>
      <c r="G43" s="133"/>
      <c r="H43" s="134"/>
      <c r="I43" s="20"/>
      <c r="J43" s="20"/>
      <c r="K43" s="95" t="s">
        <v>57</v>
      </c>
      <c r="L43" s="96"/>
      <c r="M43" s="34"/>
      <c r="N43" s="20"/>
      <c r="O43" s="20"/>
      <c r="P43" s="20"/>
      <c r="Q43" s="20"/>
    </row>
    <row r="44" spans="1:17" ht="15.75" customHeight="1" thickBot="1" x14ac:dyDescent="0.3">
      <c r="D44" s="108" t="s">
        <v>17</v>
      </c>
      <c r="E44" s="109"/>
      <c r="F44" s="109"/>
      <c r="G44" s="23">
        <f>Serviços!M26</f>
        <v>0</v>
      </c>
      <c r="H44" s="26"/>
      <c r="I44" s="20"/>
      <c r="J44" s="20"/>
      <c r="K44" s="54" t="s">
        <v>58</v>
      </c>
      <c r="L44" s="55" t="s">
        <v>59</v>
      </c>
      <c r="M44" s="34"/>
      <c r="N44" s="20"/>
      <c r="O44" s="20"/>
      <c r="P44" s="20"/>
      <c r="Q44" s="20"/>
    </row>
    <row r="45" spans="1:17" ht="16.5" thickBot="1" x14ac:dyDescent="0.3">
      <c r="D45" s="31"/>
      <c r="E45" s="28"/>
      <c r="F45" s="19" t="s">
        <v>34</v>
      </c>
      <c r="G45" s="29">
        <f>SUM(G44:G44)</f>
        <v>0</v>
      </c>
      <c r="H45" s="30"/>
      <c r="I45" s="20"/>
      <c r="J45" s="20"/>
      <c r="K45" s="56" t="s">
        <v>51</v>
      </c>
      <c r="L45" s="57">
        <f>Lobitos!Q15+Exploradores!Q15+Pioneiros!Q15+Caminheiros!Q15+Serviços!O12</f>
        <v>0</v>
      </c>
      <c r="M45" s="34"/>
      <c r="N45" s="20"/>
      <c r="O45" s="20"/>
      <c r="P45" s="20"/>
      <c r="Q45" s="20"/>
    </row>
    <row r="46" spans="1:17" ht="16.5" customHeight="1" thickBot="1" x14ac:dyDescent="0.3">
      <c r="D46" s="105" t="s">
        <v>74</v>
      </c>
      <c r="E46" s="106"/>
      <c r="F46" s="107"/>
      <c r="G46" s="78">
        <f>Serviços!Q23</f>
        <v>0</v>
      </c>
      <c r="H46" s="30"/>
      <c r="I46" s="20"/>
      <c r="J46" s="20"/>
      <c r="K46" s="58" t="s">
        <v>52</v>
      </c>
      <c r="L46" s="73">
        <f>Lobitos!Q16+Exploradores!Q16+Pioneiros!Q16+Caminheiros!Q16+Serviços!O13</f>
        <v>0</v>
      </c>
      <c r="M46" s="34"/>
      <c r="N46" s="20"/>
      <c r="O46" s="20"/>
      <c r="P46" s="20"/>
      <c r="Q46" s="20"/>
    </row>
    <row r="47" spans="1:17" ht="16.5" thickBot="1" x14ac:dyDescent="0.3">
      <c r="K47" s="58" t="s">
        <v>53</v>
      </c>
      <c r="L47" s="73">
        <f>Lobitos!Q17+Exploradores!Q17+Pioneiros!Q17+Caminheiros!Q17+Serviços!O14</f>
        <v>0</v>
      </c>
    </row>
    <row r="48" spans="1:17" ht="16.5" customHeight="1" thickBot="1" x14ac:dyDescent="0.3">
      <c r="B48" s="35"/>
      <c r="C48" s="95" t="s">
        <v>46</v>
      </c>
      <c r="D48" s="137"/>
      <c r="E48" s="137"/>
      <c r="F48" s="137"/>
      <c r="G48" s="137"/>
      <c r="H48" s="137"/>
      <c r="I48" s="96"/>
      <c r="K48" s="58" t="s">
        <v>54</v>
      </c>
      <c r="L48" s="73">
        <f>Lobitos!Q18+Exploradores!Q18+Pioneiros!Q18+Caminheiros!Q18+Serviços!O15</f>
        <v>0</v>
      </c>
    </row>
    <row r="49" spans="1:12" ht="21" thickBot="1" x14ac:dyDescent="0.3">
      <c r="B49" s="139" t="s">
        <v>48</v>
      </c>
      <c r="C49" s="140"/>
      <c r="D49" s="77">
        <v>35</v>
      </c>
      <c r="E49" s="140" t="s">
        <v>47</v>
      </c>
      <c r="F49" s="140"/>
      <c r="G49" s="78">
        <f>D32+J32+D40+J40+G45</f>
        <v>0</v>
      </c>
      <c r="H49" s="79" t="s">
        <v>34</v>
      </c>
      <c r="I49" s="80">
        <f>D49*G49</f>
        <v>0</v>
      </c>
      <c r="K49" s="58" t="s">
        <v>55</v>
      </c>
      <c r="L49" s="73">
        <f>Lobitos!Q19+Exploradores!Q19+Pioneiros!Q19+Caminheiros!Q19+Serviços!O16</f>
        <v>0</v>
      </c>
    </row>
    <row r="50" spans="1:12" ht="21" thickBot="1" x14ac:dyDescent="0.3">
      <c r="B50" s="141" t="s">
        <v>67</v>
      </c>
      <c r="C50" s="142"/>
      <c r="D50" s="77">
        <v>-15</v>
      </c>
      <c r="E50" s="179" t="s">
        <v>47</v>
      </c>
      <c r="F50" s="179"/>
      <c r="G50" s="94">
        <f>D33+J33+D41+J41+G46</f>
        <v>0</v>
      </c>
      <c r="H50" s="83" t="s">
        <v>34</v>
      </c>
      <c r="I50" s="84">
        <f>D50*G50</f>
        <v>0</v>
      </c>
      <c r="K50" s="58" t="s">
        <v>56</v>
      </c>
      <c r="L50" s="73">
        <f>Lobitos!Q20+Exploradores!Q20+Pioneiros!Q20+Caminheiros!Q20+Serviços!O17</f>
        <v>0</v>
      </c>
    </row>
    <row r="51" spans="1:12" ht="21" thickBot="1" x14ac:dyDescent="0.3">
      <c r="B51" s="141" t="s">
        <v>70</v>
      </c>
      <c r="C51" s="142"/>
      <c r="D51" s="77">
        <v>-10</v>
      </c>
      <c r="E51" s="179" t="s">
        <v>47</v>
      </c>
      <c r="F51" s="179"/>
      <c r="G51" s="85">
        <f>Serviços!M26</f>
        <v>0</v>
      </c>
      <c r="H51" s="83" t="s">
        <v>34</v>
      </c>
      <c r="I51" s="84">
        <f>D51*G51</f>
        <v>0</v>
      </c>
      <c r="K51" s="58"/>
      <c r="L51" s="73">
        <f>SUM(L45:L50)</f>
        <v>0</v>
      </c>
    </row>
    <row r="52" spans="1:12" ht="21" customHeight="1" thickBot="1" x14ac:dyDescent="0.3">
      <c r="B52" s="138"/>
      <c r="C52" s="138"/>
      <c r="D52" s="76"/>
      <c r="E52" s="180" t="s">
        <v>68</v>
      </c>
      <c r="F52" s="181"/>
      <c r="G52" s="181"/>
      <c r="H52" s="177">
        <f>SUM(I49:I51)</f>
        <v>0</v>
      </c>
      <c r="I52" s="178"/>
      <c r="K52" s="72"/>
      <c r="L52" s="71"/>
    </row>
    <row r="53" spans="1:12" ht="17.25" thickBot="1" x14ac:dyDescent="0.3">
      <c r="B53" s="82"/>
      <c r="E53" s="36"/>
      <c r="F53" s="36"/>
      <c r="G53" s="37"/>
      <c r="H53" s="36"/>
      <c r="I53" s="37"/>
      <c r="K53" s="72"/>
      <c r="L53" s="71"/>
    </row>
    <row r="54" spans="1:12" ht="15.75" x14ac:dyDescent="0.25">
      <c r="D54" s="135" t="s">
        <v>28</v>
      </c>
      <c r="E54" s="135"/>
      <c r="F54" s="135"/>
      <c r="G54" s="135"/>
      <c r="H54" s="135"/>
      <c r="K54" s="72"/>
      <c r="L54" s="71"/>
    </row>
    <row r="55" spans="1:12" ht="15.75" x14ac:dyDescent="0.25">
      <c r="K55" s="72"/>
      <c r="L55" s="71"/>
    </row>
    <row r="56" spans="1:12" ht="15.75" x14ac:dyDescent="0.25">
      <c r="K56" s="72"/>
      <c r="L56" s="71"/>
    </row>
    <row r="58" spans="1:12" x14ac:dyDescent="0.25">
      <c r="D58" s="136" t="s">
        <v>29</v>
      </c>
      <c r="E58" s="136"/>
      <c r="F58" s="136"/>
      <c r="G58" s="136"/>
      <c r="H58" s="136"/>
    </row>
    <row r="59" spans="1:12" x14ac:dyDescent="0.25">
      <c r="E59" s="130"/>
      <c r="F59" s="131"/>
      <c r="G59" s="131"/>
    </row>
    <row r="61" spans="1:12" x14ac:dyDescent="0.25">
      <c r="A61" s="12" t="s">
        <v>42</v>
      </c>
      <c r="B61" s="13" t="s">
        <v>43</v>
      </c>
    </row>
  </sheetData>
  <sheetProtection algorithmName="SHA-512" hashValue="lyaD7xHUwVOFmarOO3dTbGKDtD5/vgOopzLNy3aK0f4vwrM5FoIvejItAyFZM5cb4mrI1MmMSrdmUsghjJHRVw==" saltValue="FPs/pfxJejvdGy7bBPpMRw==" spinCount="100000" sheet="1" objects="1" scenarios="1"/>
  <mergeCells count="67">
    <mergeCell ref="B33:C33"/>
    <mergeCell ref="H33:I33"/>
    <mergeCell ref="B41:C41"/>
    <mergeCell ref="H41:I41"/>
    <mergeCell ref="H52:I52"/>
    <mergeCell ref="B50:C50"/>
    <mergeCell ref="E50:F50"/>
    <mergeCell ref="E52:G52"/>
    <mergeCell ref="E51:F51"/>
    <mergeCell ref="B9:H9"/>
    <mergeCell ref="B11:K11"/>
    <mergeCell ref="B21:K21"/>
    <mergeCell ref="A35:E35"/>
    <mergeCell ref="B13:C13"/>
    <mergeCell ref="A27:E27"/>
    <mergeCell ref="G27:K27"/>
    <mergeCell ref="B26:C26"/>
    <mergeCell ref="H26:I26"/>
    <mergeCell ref="B12:K12"/>
    <mergeCell ref="B18:K18"/>
    <mergeCell ref="B23:C23"/>
    <mergeCell ref="I25:K25"/>
    <mergeCell ref="B14:K14"/>
    <mergeCell ref="G29:I29"/>
    <mergeCell ref="A29:C29"/>
    <mergeCell ref="D2:L2"/>
    <mergeCell ref="D3:L3"/>
    <mergeCell ref="D4:L4"/>
    <mergeCell ref="D5:L5"/>
    <mergeCell ref="B8:H8"/>
    <mergeCell ref="E59:G59"/>
    <mergeCell ref="A37:C37"/>
    <mergeCell ref="G37:I37"/>
    <mergeCell ref="A38:C38"/>
    <mergeCell ref="G38:I38"/>
    <mergeCell ref="A39:C39"/>
    <mergeCell ref="G39:I39"/>
    <mergeCell ref="D43:H43"/>
    <mergeCell ref="D54:H54"/>
    <mergeCell ref="D58:H58"/>
    <mergeCell ref="D44:F44"/>
    <mergeCell ref="C48:I48"/>
    <mergeCell ref="B52:C52"/>
    <mergeCell ref="B49:C49"/>
    <mergeCell ref="E49:F49"/>
    <mergeCell ref="B51:C51"/>
    <mergeCell ref="A30:C30"/>
    <mergeCell ref="A31:C31"/>
    <mergeCell ref="G30:I30"/>
    <mergeCell ref="G31:I31"/>
    <mergeCell ref="F13:K13"/>
    <mergeCell ref="C15:F15"/>
    <mergeCell ref="D28:E28"/>
    <mergeCell ref="J28:K28"/>
    <mergeCell ref="H15:K15"/>
    <mergeCell ref="B16:K16"/>
    <mergeCell ref="C17:K17"/>
    <mergeCell ref="C19:K19"/>
    <mergeCell ref="B24:K24"/>
    <mergeCell ref="B22:K22"/>
    <mergeCell ref="D23:K23"/>
    <mergeCell ref="C25:G25"/>
    <mergeCell ref="K43:L43"/>
    <mergeCell ref="G35:L35"/>
    <mergeCell ref="D36:E36"/>
    <mergeCell ref="J36:K36"/>
    <mergeCell ref="D46:F46"/>
  </mergeCells>
  <conditionalFormatting sqref="G49">
    <cfRule type="cellIs" dxfId="1" priority="6" operator="notEqual">
      <formula>$G$49</formula>
    </cfRule>
  </conditionalFormatting>
  <conditionalFormatting sqref="L51">
    <cfRule type="cellIs" dxfId="0" priority="1" operator="notEqual">
      <formula>$G$49</formula>
    </cfRule>
  </conditionalFormatting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58"/>
  <sheetViews>
    <sheetView view="pageBreakPreview" topLeftCell="A13" zoomScaleNormal="100" zoomScaleSheetLayoutView="100" workbookViewId="0">
      <selection activeCell="C26" sqref="C26:F26"/>
    </sheetView>
  </sheetViews>
  <sheetFormatPr defaultColWidth="9.140625" defaultRowHeight="15" x14ac:dyDescent="0.25"/>
  <cols>
    <col min="1" max="1" width="7.7109375" customWidth="1"/>
    <col min="2" max="2" width="10.85546875" customWidth="1"/>
    <col min="3" max="3" width="11.28515625" customWidth="1"/>
    <col min="7" max="7" width="10.85546875" bestFit="1" customWidth="1"/>
    <col min="8" max="8" width="13.28515625" bestFit="1" customWidth="1"/>
    <col min="12" max="12" width="11.140625" customWidth="1"/>
    <col min="13" max="13" width="10" bestFit="1" customWidth="1"/>
  </cols>
  <sheetData>
    <row r="2" spans="1:17" ht="24" x14ac:dyDescent="0.25">
      <c r="D2" s="143" t="str">
        <f>Resumo!D2</f>
        <v>CORPO NACIONAL DE ESCUTAS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7" ht="20.25" x14ac:dyDescent="0.25">
      <c r="D3" s="144" t="str">
        <f>Resumo!D3</f>
        <v>ESCUTISMO CATÓLICO PORTUGUÊS</v>
      </c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7" ht="24" x14ac:dyDescent="0.25">
      <c r="D4" s="143" t="str">
        <f>Resumo!D4</f>
        <v>XXXVI  MARGARIDAS – 2026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7" ht="18" x14ac:dyDescent="0.25">
      <c r="D5" s="145" t="str">
        <f>Resumo!D5</f>
        <v>CAMPO DE ATIVIDADES CHEFE ALMEIDA - MALPIQUE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8" spans="1:17" ht="15.75" thickBot="1" x14ac:dyDescent="0.3"/>
    <row r="9" spans="1:17" ht="18.75" customHeight="1" thickBot="1" x14ac:dyDescent="0.3">
      <c r="A9" s="14"/>
      <c r="B9" s="198" t="s">
        <v>30</v>
      </c>
      <c r="C9" s="199"/>
      <c r="D9" s="199"/>
      <c r="E9" s="199"/>
      <c r="F9" s="199"/>
      <c r="G9" s="199"/>
      <c r="H9" s="199"/>
      <c r="I9" s="199"/>
      <c r="J9" s="200"/>
      <c r="K9" s="44"/>
      <c r="L9" s="44"/>
      <c r="M9" s="44"/>
    </row>
    <row r="10" spans="1:17" ht="15.75" x14ac:dyDescent="0.25">
      <c r="A10" s="14"/>
      <c r="B10" s="201"/>
      <c r="C10" s="202"/>
      <c r="D10" s="202"/>
      <c r="E10" s="202"/>
      <c r="F10" s="202"/>
      <c r="G10" s="202"/>
      <c r="H10" s="202"/>
      <c r="I10" s="202"/>
      <c r="J10" s="203"/>
      <c r="K10" s="40"/>
      <c r="L10" s="40"/>
      <c r="M10" s="40"/>
    </row>
    <row r="11" spans="1:17" ht="15" customHeight="1" x14ac:dyDescent="0.25">
      <c r="A11" s="14"/>
      <c r="B11" s="204" t="s">
        <v>31</v>
      </c>
      <c r="C11" s="205"/>
      <c r="D11" s="206"/>
      <c r="E11" s="207"/>
      <c r="F11" s="207"/>
      <c r="G11" s="207"/>
      <c r="H11" s="207"/>
      <c r="I11" s="207"/>
      <c r="J11" s="208"/>
      <c r="K11" s="45"/>
      <c r="L11" s="45"/>
      <c r="M11" s="45"/>
    </row>
    <row r="12" spans="1:17" ht="15.75" x14ac:dyDescent="0.25">
      <c r="A12" s="14"/>
      <c r="B12" s="170"/>
      <c r="C12" s="171"/>
      <c r="D12" s="171"/>
      <c r="E12" s="171"/>
      <c r="F12" s="171"/>
      <c r="G12" s="171"/>
      <c r="H12" s="171"/>
      <c r="I12" s="171"/>
      <c r="J12" s="172"/>
      <c r="K12" s="40"/>
      <c r="L12" s="40"/>
      <c r="M12" s="40"/>
    </row>
    <row r="13" spans="1:17" ht="16.5" thickBot="1" x14ac:dyDescent="0.3">
      <c r="A13" s="14"/>
      <c r="B13" s="17" t="s">
        <v>20</v>
      </c>
      <c r="C13" s="3"/>
      <c r="D13" s="210"/>
      <c r="E13" s="210"/>
      <c r="F13" s="210"/>
      <c r="G13" s="210"/>
      <c r="H13" s="210"/>
      <c r="I13" s="210"/>
      <c r="J13" s="211"/>
      <c r="K13" s="45"/>
      <c r="L13" s="45"/>
      <c r="M13" s="45"/>
    </row>
    <row r="14" spans="1:17" ht="16.5" thickBot="1" x14ac:dyDescent="0.3">
      <c r="A14" s="14"/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1:17" x14ac:dyDescent="0.25">
      <c r="A15" s="214" t="s">
        <v>44</v>
      </c>
      <c r="B15" s="48" t="s">
        <v>36</v>
      </c>
      <c r="C15" s="195" t="s">
        <v>32</v>
      </c>
      <c r="D15" s="195"/>
      <c r="E15" s="195"/>
      <c r="F15" s="195"/>
      <c r="G15" s="87" t="s">
        <v>35</v>
      </c>
      <c r="H15" s="195" t="s">
        <v>49</v>
      </c>
      <c r="I15" s="195"/>
      <c r="J15" s="195"/>
      <c r="K15" s="87" t="s">
        <v>50</v>
      </c>
      <c r="L15" s="92" t="s">
        <v>75</v>
      </c>
      <c r="M15" s="49" t="s">
        <v>71</v>
      </c>
      <c r="P15" s="43" t="s">
        <v>51</v>
      </c>
      <c r="Q15">
        <f>COUNTIF($K$16:$K$57,"XXL")</f>
        <v>0</v>
      </c>
    </row>
    <row r="16" spans="1:17" ht="15.75" customHeight="1" x14ac:dyDescent="0.25">
      <c r="A16" s="215"/>
      <c r="B16" s="6"/>
      <c r="C16" s="196"/>
      <c r="D16" s="196"/>
      <c r="E16" s="196"/>
      <c r="F16" s="196"/>
      <c r="G16" s="7"/>
      <c r="H16" s="196"/>
      <c r="I16" s="196"/>
      <c r="J16" s="196"/>
      <c r="K16" s="88"/>
      <c r="L16" s="89"/>
      <c r="M16" s="90"/>
      <c r="P16" s="43" t="s">
        <v>52</v>
      </c>
      <c r="Q16">
        <f>COUNTIF($K$16:$K$57,"XL")</f>
        <v>0</v>
      </c>
    </row>
    <row r="17" spans="1:17" ht="15.75" customHeight="1" x14ac:dyDescent="0.25">
      <c r="A17" s="215"/>
      <c r="B17" s="6"/>
      <c r="C17" s="196"/>
      <c r="D17" s="196"/>
      <c r="E17" s="196"/>
      <c r="F17" s="196"/>
      <c r="G17" s="7"/>
      <c r="H17" s="196"/>
      <c r="I17" s="196"/>
      <c r="J17" s="196"/>
      <c r="K17" s="88"/>
      <c r="L17" s="89"/>
      <c r="M17" s="90"/>
      <c r="P17" s="43" t="s">
        <v>53</v>
      </c>
      <c r="Q17">
        <f>COUNTIF($K$16:$K$57,"L")</f>
        <v>0</v>
      </c>
    </row>
    <row r="18" spans="1:17" ht="15.75" customHeight="1" x14ac:dyDescent="0.25">
      <c r="A18" s="215"/>
      <c r="B18" s="6"/>
      <c r="C18" s="196"/>
      <c r="D18" s="196"/>
      <c r="E18" s="196"/>
      <c r="F18" s="196"/>
      <c r="G18" s="7"/>
      <c r="H18" s="196"/>
      <c r="I18" s="196"/>
      <c r="J18" s="196"/>
      <c r="K18" s="88"/>
      <c r="L18" s="89"/>
      <c r="M18" s="90"/>
      <c r="P18" s="43" t="s">
        <v>54</v>
      </c>
      <c r="Q18">
        <f>COUNTIF($K$16:$K$57,"M")</f>
        <v>0</v>
      </c>
    </row>
    <row r="19" spans="1:17" ht="15.75" customHeight="1" x14ac:dyDescent="0.25">
      <c r="A19" s="215"/>
      <c r="B19" s="6"/>
      <c r="C19" s="196"/>
      <c r="D19" s="196"/>
      <c r="E19" s="196"/>
      <c r="F19" s="196"/>
      <c r="G19" s="7"/>
      <c r="H19" s="196"/>
      <c r="I19" s="196"/>
      <c r="J19" s="196"/>
      <c r="K19" s="88"/>
      <c r="L19" s="89"/>
      <c r="M19" s="90"/>
      <c r="P19" s="43" t="s">
        <v>55</v>
      </c>
      <c r="Q19">
        <f>COUNTIF($K$16:$K$57,"S")</f>
        <v>0</v>
      </c>
    </row>
    <row r="20" spans="1:17" ht="15.75" customHeight="1" thickBot="1" x14ac:dyDescent="0.3">
      <c r="A20" s="216"/>
      <c r="B20" s="8"/>
      <c r="C20" s="194"/>
      <c r="D20" s="194"/>
      <c r="E20" s="194"/>
      <c r="F20" s="194"/>
      <c r="G20" s="9"/>
      <c r="H20" s="194"/>
      <c r="I20" s="194"/>
      <c r="J20" s="194"/>
      <c r="K20" s="86"/>
      <c r="L20" s="89"/>
      <c r="M20" s="91"/>
      <c r="N20">
        <f>COUNTA(C15:F20)-1</f>
        <v>0</v>
      </c>
      <c r="P20" s="43" t="s">
        <v>56</v>
      </c>
      <c r="Q20">
        <f>COUNTIF($K$16:$K$57,"XS")</f>
        <v>0</v>
      </c>
    </row>
    <row r="21" spans="1:17" ht="15.75" thickBot="1" x14ac:dyDescent="0.3">
      <c r="E21" s="209"/>
      <c r="F21" s="209"/>
      <c r="G21" s="209"/>
      <c r="P21" s="43"/>
    </row>
    <row r="22" spans="1:17" ht="15.75" thickBot="1" x14ac:dyDescent="0.3">
      <c r="B22" s="41" t="s">
        <v>33</v>
      </c>
      <c r="C22" s="197" t="s">
        <v>32</v>
      </c>
      <c r="D22" s="197"/>
      <c r="E22" s="197"/>
      <c r="F22" s="197"/>
      <c r="G22" s="42" t="s">
        <v>35</v>
      </c>
      <c r="H22" s="191" t="s">
        <v>49</v>
      </c>
      <c r="I22" s="192"/>
      <c r="J22" s="193"/>
      <c r="K22" s="49" t="s">
        <v>50</v>
      </c>
      <c r="L22" s="49" t="s">
        <v>75</v>
      </c>
      <c r="P22" s="43"/>
    </row>
    <row r="23" spans="1:17" x14ac:dyDescent="0.25">
      <c r="B23" s="4"/>
      <c r="C23" s="212"/>
      <c r="D23" s="212"/>
      <c r="E23" s="212"/>
      <c r="F23" s="212"/>
      <c r="G23" s="74"/>
      <c r="H23" s="182"/>
      <c r="I23" s="183"/>
      <c r="J23" s="184"/>
      <c r="K23" s="50"/>
      <c r="L23" s="50"/>
      <c r="P23" s="43" t="s">
        <v>76</v>
      </c>
      <c r="Q23">
        <f>COUNTIF($L$16:$L$57,"SIM")</f>
        <v>0</v>
      </c>
    </row>
    <row r="24" spans="1:17" x14ac:dyDescent="0.25">
      <c r="B24" s="6"/>
      <c r="C24" s="196"/>
      <c r="D24" s="196"/>
      <c r="E24" s="196"/>
      <c r="F24" s="196"/>
      <c r="G24" s="7"/>
      <c r="H24" s="185"/>
      <c r="I24" s="186"/>
      <c r="J24" s="187"/>
      <c r="K24" s="50"/>
      <c r="L24" s="50"/>
      <c r="P24" s="43"/>
    </row>
    <row r="25" spans="1:17" x14ac:dyDescent="0.25">
      <c r="B25" s="6"/>
      <c r="C25" s="196"/>
      <c r="D25" s="196"/>
      <c r="E25" s="196"/>
      <c r="F25" s="196"/>
      <c r="G25" s="7"/>
      <c r="H25" s="185"/>
      <c r="I25" s="186"/>
      <c r="J25" s="187"/>
      <c r="K25" s="50"/>
      <c r="L25" s="50"/>
    </row>
    <row r="26" spans="1:17" x14ac:dyDescent="0.25">
      <c r="B26" s="6"/>
      <c r="C26" s="196"/>
      <c r="D26" s="196"/>
      <c r="E26" s="196"/>
      <c r="F26" s="196"/>
      <c r="G26" s="7"/>
      <c r="H26" s="185"/>
      <c r="I26" s="186"/>
      <c r="J26" s="187"/>
      <c r="K26" s="50"/>
      <c r="L26" s="50"/>
    </row>
    <row r="27" spans="1:17" x14ac:dyDescent="0.25">
      <c r="B27" s="6"/>
      <c r="C27" s="196"/>
      <c r="D27" s="196"/>
      <c r="E27" s="196"/>
      <c r="F27" s="196"/>
      <c r="G27" s="7"/>
      <c r="H27" s="185"/>
      <c r="I27" s="186"/>
      <c r="J27" s="187"/>
      <c r="K27" s="50"/>
      <c r="L27" s="50"/>
    </row>
    <row r="28" spans="1:17" x14ac:dyDescent="0.25">
      <c r="B28" s="6"/>
      <c r="C28" s="196"/>
      <c r="D28" s="196"/>
      <c r="E28" s="196"/>
      <c r="F28" s="196"/>
      <c r="G28" s="7"/>
      <c r="H28" s="185"/>
      <c r="I28" s="186"/>
      <c r="J28" s="187"/>
      <c r="K28" s="50"/>
      <c r="L28" s="50"/>
    </row>
    <row r="29" spans="1:17" x14ac:dyDescent="0.25">
      <c r="B29" s="6"/>
      <c r="C29" s="196"/>
      <c r="D29" s="196"/>
      <c r="E29" s="196"/>
      <c r="F29" s="196"/>
      <c r="G29" s="7"/>
      <c r="H29" s="185"/>
      <c r="I29" s="186"/>
      <c r="J29" s="187"/>
      <c r="K29" s="50"/>
      <c r="L29" s="50"/>
    </row>
    <row r="30" spans="1:17" ht="15.75" thickBot="1" x14ac:dyDescent="0.3">
      <c r="B30" s="8"/>
      <c r="C30" s="194"/>
      <c r="D30" s="194"/>
      <c r="E30" s="194"/>
      <c r="F30" s="194"/>
      <c r="G30" s="9"/>
      <c r="H30" s="188"/>
      <c r="I30" s="189"/>
      <c r="J30" s="190"/>
      <c r="K30" s="50"/>
      <c r="L30" s="50"/>
    </row>
    <row r="31" spans="1:17" ht="15.75" thickBot="1" x14ac:dyDescent="0.3">
      <c r="B31" s="41" t="s">
        <v>33</v>
      </c>
      <c r="C31" s="197" t="s">
        <v>32</v>
      </c>
      <c r="D31" s="197"/>
      <c r="E31" s="197"/>
      <c r="F31" s="197"/>
      <c r="G31" s="42" t="s">
        <v>35</v>
      </c>
      <c r="H31" s="191" t="s">
        <v>49</v>
      </c>
      <c r="I31" s="192"/>
      <c r="J31" s="193"/>
      <c r="K31" s="49" t="s">
        <v>50</v>
      </c>
      <c r="L31" s="49" t="s">
        <v>75</v>
      </c>
    </row>
    <row r="32" spans="1:17" x14ac:dyDescent="0.25">
      <c r="B32" s="4"/>
      <c r="C32" s="212"/>
      <c r="D32" s="212"/>
      <c r="E32" s="212"/>
      <c r="F32" s="212"/>
      <c r="G32" s="5"/>
      <c r="H32" s="182"/>
      <c r="I32" s="183"/>
      <c r="J32" s="184"/>
      <c r="K32" s="50"/>
      <c r="L32" s="50"/>
    </row>
    <row r="33" spans="2:12" x14ac:dyDescent="0.25">
      <c r="B33" s="6"/>
      <c r="C33" s="196"/>
      <c r="D33" s="196"/>
      <c r="E33" s="196"/>
      <c r="F33" s="196"/>
      <c r="G33" s="7"/>
      <c r="H33" s="185"/>
      <c r="I33" s="186"/>
      <c r="J33" s="187"/>
      <c r="K33" s="50"/>
      <c r="L33" s="50"/>
    </row>
    <row r="34" spans="2:12" x14ac:dyDescent="0.25">
      <c r="B34" s="6"/>
      <c r="C34" s="196"/>
      <c r="D34" s="196"/>
      <c r="E34" s="196"/>
      <c r="F34" s="196"/>
      <c r="G34" s="7"/>
      <c r="H34" s="185"/>
      <c r="I34" s="186"/>
      <c r="J34" s="187"/>
      <c r="K34" s="50"/>
      <c r="L34" s="50"/>
    </row>
    <row r="35" spans="2:12" x14ac:dyDescent="0.25">
      <c r="B35" s="6"/>
      <c r="C35" s="196"/>
      <c r="D35" s="196"/>
      <c r="E35" s="196"/>
      <c r="F35" s="196"/>
      <c r="G35" s="7"/>
      <c r="H35" s="185"/>
      <c r="I35" s="186"/>
      <c r="J35" s="187"/>
      <c r="K35" s="50"/>
      <c r="L35" s="50"/>
    </row>
    <row r="36" spans="2:12" x14ac:dyDescent="0.25">
      <c r="B36" s="6"/>
      <c r="C36" s="196"/>
      <c r="D36" s="196"/>
      <c r="E36" s="196"/>
      <c r="F36" s="196"/>
      <c r="G36" s="7"/>
      <c r="H36" s="185"/>
      <c r="I36" s="186"/>
      <c r="J36" s="187"/>
      <c r="K36" s="50"/>
      <c r="L36" s="50"/>
    </row>
    <row r="37" spans="2:12" x14ac:dyDescent="0.25">
      <c r="B37" s="6"/>
      <c r="C37" s="196"/>
      <c r="D37" s="196"/>
      <c r="E37" s="196"/>
      <c r="F37" s="196"/>
      <c r="G37" s="7"/>
      <c r="H37" s="185"/>
      <c r="I37" s="186"/>
      <c r="J37" s="187"/>
      <c r="K37" s="50"/>
      <c r="L37" s="50"/>
    </row>
    <row r="38" spans="2:12" x14ac:dyDescent="0.25">
      <c r="B38" s="6"/>
      <c r="C38" s="196"/>
      <c r="D38" s="196"/>
      <c r="E38" s="196"/>
      <c r="F38" s="196"/>
      <c r="G38" s="7"/>
      <c r="H38" s="185"/>
      <c r="I38" s="186"/>
      <c r="J38" s="187"/>
      <c r="K38" s="50"/>
      <c r="L38" s="50"/>
    </row>
    <row r="39" spans="2:12" ht="15.75" thickBot="1" x14ac:dyDescent="0.3">
      <c r="B39" s="8"/>
      <c r="C39" s="194"/>
      <c r="D39" s="194"/>
      <c r="E39" s="194"/>
      <c r="F39" s="194"/>
      <c r="G39" s="9"/>
      <c r="H39" s="188"/>
      <c r="I39" s="189"/>
      <c r="J39" s="190"/>
      <c r="K39" s="50"/>
      <c r="L39" s="50"/>
    </row>
    <row r="40" spans="2:12" ht="15.75" thickBot="1" x14ac:dyDescent="0.3">
      <c r="B40" s="41" t="s">
        <v>33</v>
      </c>
      <c r="C40" s="197" t="s">
        <v>32</v>
      </c>
      <c r="D40" s="197"/>
      <c r="E40" s="197"/>
      <c r="F40" s="197"/>
      <c r="G40" s="42" t="s">
        <v>35</v>
      </c>
      <c r="H40" s="191" t="s">
        <v>49</v>
      </c>
      <c r="I40" s="192"/>
      <c r="J40" s="193"/>
      <c r="K40" s="49" t="s">
        <v>50</v>
      </c>
      <c r="L40" s="49" t="s">
        <v>75</v>
      </c>
    </row>
    <row r="41" spans="2:12" x14ac:dyDescent="0.25">
      <c r="B41" s="4"/>
      <c r="C41" s="212"/>
      <c r="D41" s="212"/>
      <c r="E41" s="212"/>
      <c r="F41" s="212"/>
      <c r="G41" s="5"/>
      <c r="H41" s="182"/>
      <c r="I41" s="183"/>
      <c r="J41" s="184"/>
      <c r="K41" s="50"/>
      <c r="L41" s="50"/>
    </row>
    <row r="42" spans="2:12" x14ac:dyDescent="0.25">
      <c r="B42" s="6"/>
      <c r="C42" s="196"/>
      <c r="D42" s="196"/>
      <c r="E42" s="196"/>
      <c r="F42" s="196"/>
      <c r="G42" s="7"/>
      <c r="H42" s="185"/>
      <c r="I42" s="186"/>
      <c r="J42" s="187"/>
      <c r="K42" s="50"/>
      <c r="L42" s="50"/>
    </row>
    <row r="43" spans="2:12" x14ac:dyDescent="0.25">
      <c r="B43" s="6"/>
      <c r="C43" s="196"/>
      <c r="D43" s="196"/>
      <c r="E43" s="196"/>
      <c r="F43" s="196"/>
      <c r="G43" s="7"/>
      <c r="H43" s="185"/>
      <c r="I43" s="186"/>
      <c r="J43" s="187"/>
      <c r="K43" s="50"/>
      <c r="L43" s="50"/>
    </row>
    <row r="44" spans="2:12" x14ac:dyDescent="0.25">
      <c r="B44" s="6"/>
      <c r="C44" s="196"/>
      <c r="D44" s="196"/>
      <c r="E44" s="196"/>
      <c r="F44" s="196"/>
      <c r="G44" s="7"/>
      <c r="H44" s="185"/>
      <c r="I44" s="186"/>
      <c r="J44" s="187"/>
      <c r="K44" s="50"/>
      <c r="L44" s="50"/>
    </row>
    <row r="45" spans="2:12" x14ac:dyDescent="0.25">
      <c r="B45" s="6"/>
      <c r="C45" s="196"/>
      <c r="D45" s="196"/>
      <c r="E45" s="196"/>
      <c r="F45" s="196"/>
      <c r="G45" s="7"/>
      <c r="H45" s="185"/>
      <c r="I45" s="186"/>
      <c r="J45" s="187"/>
      <c r="K45" s="50"/>
      <c r="L45" s="50"/>
    </row>
    <row r="46" spans="2:12" x14ac:dyDescent="0.25">
      <c r="B46" s="6"/>
      <c r="C46" s="196"/>
      <c r="D46" s="196"/>
      <c r="E46" s="196"/>
      <c r="F46" s="196"/>
      <c r="G46" s="7"/>
      <c r="H46" s="185"/>
      <c r="I46" s="186"/>
      <c r="J46" s="187"/>
      <c r="K46" s="50"/>
      <c r="L46" s="50"/>
    </row>
    <row r="47" spans="2:12" x14ac:dyDescent="0.25">
      <c r="B47" s="6"/>
      <c r="C47" s="196"/>
      <c r="D47" s="196"/>
      <c r="E47" s="196"/>
      <c r="F47" s="196"/>
      <c r="G47" s="7"/>
      <c r="H47" s="185"/>
      <c r="I47" s="186"/>
      <c r="J47" s="187"/>
      <c r="K47" s="50"/>
      <c r="L47" s="50"/>
    </row>
    <row r="48" spans="2:12" ht="15.75" thickBot="1" x14ac:dyDescent="0.3">
      <c r="B48" s="8"/>
      <c r="C48" s="194"/>
      <c r="D48" s="194"/>
      <c r="E48" s="194"/>
      <c r="F48" s="194"/>
      <c r="G48" s="9"/>
      <c r="H48" s="188"/>
      <c r="I48" s="189"/>
      <c r="J48" s="190"/>
      <c r="K48" s="50"/>
      <c r="L48" s="50"/>
    </row>
    <row r="49" spans="2:14" ht="15.75" thickBot="1" x14ac:dyDescent="0.3">
      <c r="B49" s="41" t="s">
        <v>33</v>
      </c>
      <c r="C49" s="197" t="s">
        <v>32</v>
      </c>
      <c r="D49" s="197"/>
      <c r="E49" s="197"/>
      <c r="F49" s="197"/>
      <c r="G49" s="42" t="s">
        <v>35</v>
      </c>
      <c r="H49" s="191" t="s">
        <v>49</v>
      </c>
      <c r="I49" s="192"/>
      <c r="J49" s="193"/>
      <c r="K49" s="49" t="s">
        <v>50</v>
      </c>
      <c r="L49" s="49" t="s">
        <v>75</v>
      </c>
    </row>
    <row r="50" spans="2:14" x14ac:dyDescent="0.25">
      <c r="B50" s="4"/>
      <c r="C50" s="212"/>
      <c r="D50" s="212"/>
      <c r="E50" s="212"/>
      <c r="F50" s="212"/>
      <c r="G50" s="5"/>
      <c r="H50" s="182"/>
      <c r="I50" s="183"/>
      <c r="J50" s="184"/>
      <c r="K50" s="50"/>
      <c r="L50" s="50"/>
    </row>
    <row r="51" spans="2:14" x14ac:dyDescent="0.25">
      <c r="B51" s="6"/>
      <c r="C51" s="196"/>
      <c r="D51" s="196"/>
      <c r="E51" s="196"/>
      <c r="F51" s="196"/>
      <c r="G51" s="7"/>
      <c r="H51" s="185"/>
      <c r="I51" s="186"/>
      <c r="J51" s="187"/>
      <c r="K51" s="50"/>
      <c r="L51" s="50"/>
    </row>
    <row r="52" spans="2:14" x14ac:dyDescent="0.25">
      <c r="B52" s="6"/>
      <c r="C52" s="196"/>
      <c r="D52" s="196"/>
      <c r="E52" s="196"/>
      <c r="F52" s="196"/>
      <c r="G52" s="7"/>
      <c r="H52" s="185"/>
      <c r="I52" s="186"/>
      <c r="J52" s="187"/>
      <c r="K52" s="50"/>
      <c r="L52" s="50"/>
    </row>
    <row r="53" spans="2:14" x14ac:dyDescent="0.25">
      <c r="B53" s="6"/>
      <c r="C53" s="196"/>
      <c r="D53" s="196"/>
      <c r="E53" s="196"/>
      <c r="F53" s="196"/>
      <c r="G53" s="7"/>
      <c r="H53" s="185"/>
      <c r="I53" s="186"/>
      <c r="J53" s="187"/>
      <c r="K53" s="50"/>
      <c r="L53" s="50"/>
    </row>
    <row r="54" spans="2:14" x14ac:dyDescent="0.25">
      <c r="B54" s="6"/>
      <c r="C54" s="196"/>
      <c r="D54" s="196"/>
      <c r="E54" s="196"/>
      <c r="F54" s="196"/>
      <c r="G54" s="7"/>
      <c r="H54" s="185"/>
      <c r="I54" s="186"/>
      <c r="J54" s="187"/>
      <c r="K54" s="50"/>
      <c r="L54" s="50"/>
    </row>
    <row r="55" spans="2:14" x14ac:dyDescent="0.25">
      <c r="B55" s="6"/>
      <c r="C55" s="196"/>
      <c r="D55" s="196"/>
      <c r="E55" s="196"/>
      <c r="F55" s="196"/>
      <c r="G55" s="7"/>
      <c r="H55" s="185"/>
      <c r="I55" s="186"/>
      <c r="J55" s="187"/>
      <c r="K55" s="50"/>
      <c r="L55" s="50"/>
    </row>
    <row r="56" spans="2:14" x14ac:dyDescent="0.25">
      <c r="B56" s="6"/>
      <c r="C56" s="196"/>
      <c r="D56" s="196"/>
      <c r="E56" s="196"/>
      <c r="F56" s="196"/>
      <c r="G56" s="7"/>
      <c r="H56" s="185"/>
      <c r="I56" s="186"/>
      <c r="J56" s="187"/>
      <c r="K56" s="50"/>
      <c r="L56" s="50"/>
    </row>
    <row r="57" spans="2:14" ht="15.75" thickBot="1" x14ac:dyDescent="0.3">
      <c r="B57" s="8"/>
      <c r="C57" s="194"/>
      <c r="D57" s="194"/>
      <c r="E57" s="194"/>
      <c r="F57" s="194"/>
      <c r="G57" s="9"/>
      <c r="H57" s="188"/>
      <c r="I57" s="189"/>
      <c r="J57" s="190"/>
      <c r="K57" s="50"/>
      <c r="L57" s="50"/>
      <c r="N57">
        <f>COUNTA(C22:F57)-4</f>
        <v>0</v>
      </c>
    </row>
    <row r="58" spans="2:14" x14ac:dyDescent="0.25">
      <c r="C58" s="213"/>
      <c r="D58" s="213"/>
      <c r="E58" s="213"/>
      <c r="F58" s="213"/>
    </row>
  </sheetData>
  <sheetProtection algorithmName="SHA-512" hashValue="KIDut5ekKoluP/uu4HQs2bpuNy9WIcSD+JkzOinz3OP69uBRw8hA6IyHyj+SHl/fP+es5S/Y8nLt89BIqDi96w==" saltValue="nQb/QrQh2FPAbHbXeJ4uZA==" spinCount="100000" sheet="1" objects="1" scenarios="1"/>
  <mergeCells count="97">
    <mergeCell ref="A15:A20"/>
    <mergeCell ref="C56:F56"/>
    <mergeCell ref="C57:F57"/>
    <mergeCell ref="C50:F50"/>
    <mergeCell ref="C51:F51"/>
    <mergeCell ref="C52:F52"/>
    <mergeCell ref="C47:F47"/>
    <mergeCell ref="C48:F48"/>
    <mergeCell ref="C49:F49"/>
    <mergeCell ref="C44:F44"/>
    <mergeCell ref="C45:F45"/>
    <mergeCell ref="C46:F46"/>
    <mergeCell ref="C38:F38"/>
    <mergeCell ref="C39:F39"/>
    <mergeCell ref="C40:F40"/>
    <mergeCell ref="C28:F28"/>
    <mergeCell ref="H47:J47"/>
    <mergeCell ref="H48:J48"/>
    <mergeCell ref="H49:J49"/>
    <mergeCell ref="C58:F58"/>
    <mergeCell ref="C53:F53"/>
    <mergeCell ref="C54:F54"/>
    <mergeCell ref="C55:F55"/>
    <mergeCell ref="H55:J55"/>
    <mergeCell ref="H56:J56"/>
    <mergeCell ref="H57:J57"/>
    <mergeCell ref="H50:J50"/>
    <mergeCell ref="H51:J51"/>
    <mergeCell ref="H52:J52"/>
    <mergeCell ref="H53:J53"/>
    <mergeCell ref="H54:J54"/>
    <mergeCell ref="H44:J44"/>
    <mergeCell ref="H45:J45"/>
    <mergeCell ref="H46:J46"/>
    <mergeCell ref="C41:F41"/>
    <mergeCell ref="C42:F42"/>
    <mergeCell ref="C43:F43"/>
    <mergeCell ref="H41:J41"/>
    <mergeCell ref="H42:J42"/>
    <mergeCell ref="H43:J43"/>
    <mergeCell ref="H37:J37"/>
    <mergeCell ref="H38:J38"/>
    <mergeCell ref="H39:J39"/>
    <mergeCell ref="H40:J40"/>
    <mergeCell ref="C33:F33"/>
    <mergeCell ref="C34:F34"/>
    <mergeCell ref="C35:F35"/>
    <mergeCell ref="C36:F36"/>
    <mergeCell ref="C37:F37"/>
    <mergeCell ref="C29:F29"/>
    <mergeCell ref="C30:F30"/>
    <mergeCell ref="C31:F31"/>
    <mergeCell ref="C32:F32"/>
    <mergeCell ref="C23:F23"/>
    <mergeCell ref="C24:F24"/>
    <mergeCell ref="C25:F25"/>
    <mergeCell ref="C26:F26"/>
    <mergeCell ref="C27:F27"/>
    <mergeCell ref="D2:N2"/>
    <mergeCell ref="D3:N3"/>
    <mergeCell ref="D4:N4"/>
    <mergeCell ref="D5:N5"/>
    <mergeCell ref="C22:F22"/>
    <mergeCell ref="C15:F15"/>
    <mergeCell ref="C16:F16"/>
    <mergeCell ref="C17:F17"/>
    <mergeCell ref="C18:F18"/>
    <mergeCell ref="C19:F19"/>
    <mergeCell ref="B9:J9"/>
    <mergeCell ref="B10:J10"/>
    <mergeCell ref="B11:C11"/>
    <mergeCell ref="D11:J11"/>
    <mergeCell ref="E21:G21"/>
    <mergeCell ref="D13:J13"/>
    <mergeCell ref="B12:J12"/>
    <mergeCell ref="C20:F20"/>
    <mergeCell ref="H15:J15"/>
    <mergeCell ref="H16:J16"/>
    <mergeCell ref="H17:J17"/>
    <mergeCell ref="H18:J18"/>
    <mergeCell ref="H19:J19"/>
    <mergeCell ref="H20:J20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</mergeCells>
  <dataValidations count="2">
    <dataValidation type="list" allowBlank="1" showInputMessage="1" showErrorMessage="1" sqref="K32:K39 K23:K30 K16:K20 K41:K48 K50:K57" xr:uid="{00000000-0002-0000-0100-000000000000}">
      <formula1>$P$15:$P$20</formula1>
    </dataValidation>
    <dataValidation type="list" allowBlank="1" showInputMessage="1" showErrorMessage="1" sqref="L16:L20 L23:L30 L32:L39 L41:L48 L50:L57" xr:uid="{121E6264-9D87-4408-B263-FDAFD7E22B2D}">
      <formula1>$P$23:$P$24</formula1>
    </dataValidation>
  </dataValidations>
  <pageMargins left="0.7" right="0.7" top="0.75" bottom="0.75" header="0.3" footer="0.3"/>
  <pageSetup paperSize="9" scale="65" orientation="portrait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58"/>
  <sheetViews>
    <sheetView view="pageBreakPreview" zoomScaleNormal="100" zoomScaleSheetLayoutView="100" workbookViewId="0">
      <selection activeCell="Q7" sqref="Q7"/>
    </sheetView>
  </sheetViews>
  <sheetFormatPr defaultColWidth="9.140625" defaultRowHeight="15" x14ac:dyDescent="0.25"/>
  <cols>
    <col min="1" max="1" width="7.7109375" customWidth="1"/>
    <col min="2" max="2" width="10.85546875" customWidth="1"/>
    <col min="3" max="3" width="11.28515625" customWidth="1"/>
    <col min="7" max="7" width="10.42578125" bestFit="1" customWidth="1"/>
    <col min="8" max="8" width="13.28515625" bestFit="1" customWidth="1"/>
    <col min="12" max="12" width="11.140625" customWidth="1"/>
    <col min="13" max="13" width="10" bestFit="1" customWidth="1"/>
  </cols>
  <sheetData>
    <row r="2" spans="1:17" ht="24" x14ac:dyDescent="0.25">
      <c r="D2" s="143" t="str">
        <f>Resumo!D2</f>
        <v>CORPO NACIONAL DE ESCUTAS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7" ht="20.25" x14ac:dyDescent="0.25">
      <c r="D3" s="144" t="str">
        <f>Resumo!D3</f>
        <v>ESCUTISMO CATÓLICO PORTUGUÊS</v>
      </c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7" ht="24" x14ac:dyDescent="0.25">
      <c r="D4" s="143" t="str">
        <f>Resumo!D4</f>
        <v>XXXVI  MARGARIDAS – 2026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7" ht="18" x14ac:dyDescent="0.25">
      <c r="D5" s="145" t="str">
        <f>Resumo!D5</f>
        <v>CAMPO DE ATIVIDADES CHEFE ALMEIDA - MALPIQUE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8" spans="1:17" ht="15.75" thickBot="1" x14ac:dyDescent="0.3"/>
    <row r="9" spans="1:17" ht="18.75" customHeight="1" thickBot="1" x14ac:dyDescent="0.3">
      <c r="A9" s="14"/>
      <c r="B9" s="198" t="s">
        <v>37</v>
      </c>
      <c r="C9" s="199"/>
      <c r="D9" s="199"/>
      <c r="E9" s="199"/>
      <c r="F9" s="199"/>
      <c r="G9" s="199"/>
      <c r="H9" s="199"/>
      <c r="I9" s="199"/>
      <c r="J9" s="200"/>
      <c r="K9" s="44"/>
      <c r="L9" s="44"/>
      <c r="M9" s="44"/>
    </row>
    <row r="10" spans="1:17" ht="15.75" x14ac:dyDescent="0.25">
      <c r="A10" s="14"/>
      <c r="B10" s="201"/>
      <c r="C10" s="202"/>
      <c r="D10" s="202"/>
      <c r="E10" s="202"/>
      <c r="F10" s="202"/>
      <c r="G10" s="202"/>
      <c r="H10" s="202"/>
      <c r="I10" s="202"/>
      <c r="J10" s="203"/>
      <c r="K10" s="40"/>
      <c r="L10" s="40"/>
      <c r="M10" s="40"/>
    </row>
    <row r="11" spans="1:17" ht="15" customHeight="1" x14ac:dyDescent="0.25">
      <c r="A11" s="14"/>
      <c r="B11" s="204" t="s">
        <v>31</v>
      </c>
      <c r="C11" s="205"/>
      <c r="D11" s="206"/>
      <c r="E11" s="207"/>
      <c r="F11" s="207"/>
      <c r="G11" s="207"/>
      <c r="H11" s="207"/>
      <c r="I11" s="207"/>
      <c r="J11" s="208"/>
      <c r="K11" s="45"/>
      <c r="L11" s="45"/>
      <c r="M11" s="45"/>
    </row>
    <row r="12" spans="1:17" ht="15.75" x14ac:dyDescent="0.25">
      <c r="A12" s="14"/>
      <c r="B12" s="170"/>
      <c r="C12" s="171"/>
      <c r="D12" s="171"/>
      <c r="E12" s="171"/>
      <c r="F12" s="171"/>
      <c r="G12" s="171"/>
      <c r="H12" s="171"/>
      <c r="I12" s="171"/>
      <c r="J12" s="172"/>
      <c r="K12" s="40"/>
      <c r="L12" s="40"/>
      <c r="M12" s="40"/>
    </row>
    <row r="13" spans="1:17" ht="16.5" thickBot="1" x14ac:dyDescent="0.3">
      <c r="A13" s="14"/>
      <c r="B13" s="17" t="s">
        <v>20</v>
      </c>
      <c r="C13" s="3"/>
      <c r="D13" s="210"/>
      <c r="E13" s="210"/>
      <c r="F13" s="210"/>
      <c r="G13" s="210"/>
      <c r="H13" s="210"/>
      <c r="I13" s="210"/>
      <c r="J13" s="211"/>
      <c r="K13" s="45"/>
      <c r="L13" s="45"/>
      <c r="M13" s="45"/>
    </row>
    <row r="14" spans="1:17" ht="16.5" thickBot="1" x14ac:dyDescent="0.3">
      <c r="A14" s="14"/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1:17" ht="15.75" thickBot="1" x14ac:dyDescent="0.3">
      <c r="A15" s="217" t="s">
        <v>44</v>
      </c>
      <c r="B15" s="41" t="s">
        <v>36</v>
      </c>
      <c r="C15" s="197" t="s">
        <v>32</v>
      </c>
      <c r="D15" s="197"/>
      <c r="E15" s="197"/>
      <c r="F15" s="197"/>
      <c r="G15" s="42" t="s">
        <v>35</v>
      </c>
      <c r="H15" s="191" t="s">
        <v>49</v>
      </c>
      <c r="I15" s="192"/>
      <c r="J15" s="193"/>
      <c r="K15" s="49" t="s">
        <v>50</v>
      </c>
      <c r="L15" s="93" t="s">
        <v>75</v>
      </c>
      <c r="M15" s="49" t="s">
        <v>71</v>
      </c>
      <c r="P15" s="43" t="s">
        <v>51</v>
      </c>
      <c r="Q15">
        <f>COUNTIF($K$16:$K$57,"XXL")</f>
        <v>0</v>
      </c>
    </row>
    <row r="16" spans="1:17" x14ac:dyDescent="0.25">
      <c r="A16" s="218"/>
      <c r="B16" s="4"/>
      <c r="C16" s="212"/>
      <c r="D16" s="212"/>
      <c r="E16" s="212"/>
      <c r="F16" s="212"/>
      <c r="G16" s="5"/>
      <c r="H16" s="182"/>
      <c r="I16" s="183"/>
      <c r="J16" s="184"/>
      <c r="K16" s="50"/>
      <c r="L16" s="89"/>
      <c r="M16" s="90"/>
      <c r="P16" s="43" t="s">
        <v>52</v>
      </c>
      <c r="Q16">
        <f>COUNTIF($K$16:$K$57,"XL")</f>
        <v>0</v>
      </c>
    </row>
    <row r="17" spans="1:17" x14ac:dyDescent="0.25">
      <c r="A17" s="218"/>
      <c r="B17" s="6"/>
      <c r="C17" s="196"/>
      <c r="D17" s="196"/>
      <c r="E17" s="196"/>
      <c r="F17" s="196"/>
      <c r="G17" s="7"/>
      <c r="H17" s="185"/>
      <c r="I17" s="186"/>
      <c r="J17" s="187"/>
      <c r="K17" s="50"/>
      <c r="L17" s="89"/>
      <c r="M17" s="90"/>
      <c r="P17" s="43" t="s">
        <v>53</v>
      </c>
      <c r="Q17">
        <f>COUNTIF($K$16:$K$57,"L")</f>
        <v>0</v>
      </c>
    </row>
    <row r="18" spans="1:17" x14ac:dyDescent="0.25">
      <c r="A18" s="218"/>
      <c r="B18" s="6"/>
      <c r="C18" s="196"/>
      <c r="D18" s="196"/>
      <c r="E18" s="196"/>
      <c r="F18" s="196"/>
      <c r="G18" s="7"/>
      <c r="H18" s="185"/>
      <c r="I18" s="186"/>
      <c r="J18" s="187"/>
      <c r="K18" s="50"/>
      <c r="L18" s="89"/>
      <c r="M18" s="90"/>
      <c r="P18" s="43" t="s">
        <v>54</v>
      </c>
      <c r="Q18">
        <f>COUNTIF($K$16:$K$57,"M")</f>
        <v>0</v>
      </c>
    </row>
    <row r="19" spans="1:17" x14ac:dyDescent="0.25">
      <c r="A19" s="218"/>
      <c r="B19" s="6"/>
      <c r="C19" s="196"/>
      <c r="D19" s="196"/>
      <c r="E19" s="196"/>
      <c r="F19" s="196"/>
      <c r="G19" s="7"/>
      <c r="H19" s="185"/>
      <c r="I19" s="186"/>
      <c r="J19" s="187"/>
      <c r="K19" s="50"/>
      <c r="L19" s="89"/>
      <c r="M19" s="90"/>
      <c r="P19" s="43" t="s">
        <v>55</v>
      </c>
      <c r="Q19">
        <f>COUNTIF($K$16:$K$57,"S")</f>
        <v>0</v>
      </c>
    </row>
    <row r="20" spans="1:17" ht="15.75" thickBot="1" x14ac:dyDescent="0.3">
      <c r="A20" s="219"/>
      <c r="B20" s="8"/>
      <c r="C20" s="194"/>
      <c r="D20" s="194"/>
      <c r="E20" s="194"/>
      <c r="F20" s="194"/>
      <c r="G20" s="9"/>
      <c r="H20" s="188"/>
      <c r="I20" s="189"/>
      <c r="J20" s="190"/>
      <c r="K20" s="51"/>
      <c r="L20" s="89"/>
      <c r="M20" s="91"/>
      <c r="N20">
        <f>COUNTA(C15:F20)-1</f>
        <v>0</v>
      </c>
      <c r="P20" s="43" t="s">
        <v>56</v>
      </c>
      <c r="Q20">
        <f>COUNTIF($K$16:$K$57,"XS")</f>
        <v>0</v>
      </c>
    </row>
    <row r="21" spans="1:17" ht="15.75" thickBot="1" x14ac:dyDescent="0.3">
      <c r="E21" s="209"/>
      <c r="F21" s="209"/>
      <c r="G21" s="209"/>
      <c r="P21" s="43"/>
    </row>
    <row r="22" spans="1:17" ht="15.75" thickBot="1" x14ac:dyDescent="0.3">
      <c r="B22" s="41" t="s">
        <v>38</v>
      </c>
      <c r="C22" s="197" t="s">
        <v>32</v>
      </c>
      <c r="D22" s="197"/>
      <c r="E22" s="197"/>
      <c r="F22" s="197"/>
      <c r="G22" s="42" t="s">
        <v>35</v>
      </c>
      <c r="H22" s="191" t="s">
        <v>49</v>
      </c>
      <c r="I22" s="192"/>
      <c r="J22" s="193"/>
      <c r="K22" s="49" t="s">
        <v>50</v>
      </c>
      <c r="L22" s="49" t="s">
        <v>75</v>
      </c>
      <c r="M22" s="46"/>
      <c r="P22" s="43"/>
    </row>
    <row r="23" spans="1:17" x14ac:dyDescent="0.25">
      <c r="B23" s="4"/>
      <c r="C23" s="212"/>
      <c r="D23" s="212"/>
      <c r="E23" s="212"/>
      <c r="F23" s="212"/>
      <c r="G23" s="5"/>
      <c r="H23" s="182"/>
      <c r="I23" s="183"/>
      <c r="J23" s="184"/>
      <c r="K23" s="50"/>
      <c r="L23" s="50"/>
      <c r="M23" s="47"/>
      <c r="P23" s="43" t="s">
        <v>76</v>
      </c>
      <c r="Q23">
        <f>COUNTIF($L$16:$L$57,"SIM")</f>
        <v>0</v>
      </c>
    </row>
    <row r="24" spans="1:17" x14ac:dyDescent="0.25">
      <c r="B24" s="6"/>
      <c r="C24" s="196"/>
      <c r="D24" s="196"/>
      <c r="E24" s="196"/>
      <c r="F24" s="196"/>
      <c r="G24" s="7"/>
      <c r="H24" s="185"/>
      <c r="I24" s="186"/>
      <c r="J24" s="187"/>
      <c r="K24" s="50"/>
      <c r="L24" s="50"/>
      <c r="M24" s="47"/>
      <c r="P24" s="43"/>
    </row>
    <row r="25" spans="1:17" x14ac:dyDescent="0.25">
      <c r="B25" s="6"/>
      <c r="C25" s="196"/>
      <c r="D25" s="196"/>
      <c r="E25" s="196"/>
      <c r="F25" s="196"/>
      <c r="G25" s="7"/>
      <c r="H25" s="185"/>
      <c r="I25" s="186"/>
      <c r="J25" s="187"/>
      <c r="K25" s="50"/>
      <c r="L25" s="50"/>
      <c r="M25" s="47"/>
    </row>
    <row r="26" spans="1:17" x14ac:dyDescent="0.25">
      <c r="B26" s="6"/>
      <c r="C26" s="196"/>
      <c r="D26" s="196"/>
      <c r="E26" s="196"/>
      <c r="F26" s="196"/>
      <c r="G26" s="7"/>
      <c r="H26" s="185"/>
      <c r="I26" s="186"/>
      <c r="J26" s="187"/>
      <c r="K26" s="50"/>
      <c r="L26" s="50"/>
      <c r="M26" s="47"/>
    </row>
    <row r="27" spans="1:17" x14ac:dyDescent="0.25">
      <c r="B27" s="6"/>
      <c r="C27" s="196"/>
      <c r="D27" s="196"/>
      <c r="E27" s="196"/>
      <c r="F27" s="196"/>
      <c r="G27" s="7"/>
      <c r="H27" s="185"/>
      <c r="I27" s="186"/>
      <c r="J27" s="187"/>
      <c r="K27" s="50"/>
      <c r="L27" s="50"/>
      <c r="M27" s="47"/>
    </row>
    <row r="28" spans="1:17" x14ac:dyDescent="0.25">
      <c r="B28" s="6"/>
      <c r="C28" s="196"/>
      <c r="D28" s="196"/>
      <c r="E28" s="196"/>
      <c r="F28" s="196"/>
      <c r="G28" s="7"/>
      <c r="H28" s="185"/>
      <c r="I28" s="186"/>
      <c r="J28" s="187"/>
      <c r="K28" s="50"/>
      <c r="L28" s="50"/>
      <c r="M28" s="47"/>
    </row>
    <row r="29" spans="1:17" x14ac:dyDescent="0.25">
      <c r="B29" s="6"/>
      <c r="C29" s="196"/>
      <c r="D29" s="196"/>
      <c r="E29" s="196"/>
      <c r="F29" s="196"/>
      <c r="G29" s="7"/>
      <c r="H29" s="185"/>
      <c r="I29" s="186"/>
      <c r="J29" s="187"/>
      <c r="K29" s="50"/>
      <c r="L29" s="50"/>
      <c r="M29" s="47"/>
    </row>
    <row r="30" spans="1:17" ht="15.75" thickBot="1" x14ac:dyDescent="0.3">
      <c r="B30" s="8"/>
      <c r="C30" s="194"/>
      <c r="D30" s="194"/>
      <c r="E30" s="194"/>
      <c r="F30" s="194"/>
      <c r="G30" s="9"/>
      <c r="H30" s="188"/>
      <c r="I30" s="189"/>
      <c r="J30" s="190"/>
      <c r="K30" s="50"/>
      <c r="L30" s="50"/>
      <c r="M30" s="47"/>
    </row>
    <row r="31" spans="1:17" ht="15.75" thickBot="1" x14ac:dyDescent="0.3">
      <c r="B31" s="41" t="s">
        <v>38</v>
      </c>
      <c r="C31" s="197" t="s">
        <v>32</v>
      </c>
      <c r="D31" s="197"/>
      <c r="E31" s="197"/>
      <c r="F31" s="197"/>
      <c r="G31" s="42" t="s">
        <v>35</v>
      </c>
      <c r="H31" s="191" t="s">
        <v>49</v>
      </c>
      <c r="I31" s="192"/>
      <c r="J31" s="193"/>
      <c r="K31" s="49" t="s">
        <v>50</v>
      </c>
      <c r="L31" s="49" t="s">
        <v>75</v>
      </c>
      <c r="M31" s="46"/>
    </row>
    <row r="32" spans="1:17" x14ac:dyDescent="0.25">
      <c r="B32" s="4"/>
      <c r="C32" s="212"/>
      <c r="D32" s="212"/>
      <c r="E32" s="212"/>
      <c r="F32" s="212"/>
      <c r="G32" s="5"/>
      <c r="H32" s="182"/>
      <c r="I32" s="183"/>
      <c r="J32" s="184"/>
      <c r="K32" s="50"/>
      <c r="L32" s="50"/>
      <c r="M32" s="47"/>
    </row>
    <row r="33" spans="2:13" x14ac:dyDescent="0.25">
      <c r="B33" s="6"/>
      <c r="C33" s="196"/>
      <c r="D33" s="196"/>
      <c r="E33" s="196"/>
      <c r="F33" s="196"/>
      <c r="G33" s="7"/>
      <c r="H33" s="185"/>
      <c r="I33" s="186"/>
      <c r="J33" s="187"/>
      <c r="K33" s="50"/>
      <c r="L33" s="50"/>
      <c r="M33" s="47"/>
    </row>
    <row r="34" spans="2:13" x14ac:dyDescent="0.25">
      <c r="B34" s="6"/>
      <c r="C34" s="196"/>
      <c r="D34" s="196"/>
      <c r="E34" s="196"/>
      <c r="F34" s="196"/>
      <c r="G34" s="7"/>
      <c r="H34" s="185"/>
      <c r="I34" s="186"/>
      <c r="J34" s="187"/>
      <c r="K34" s="50"/>
      <c r="L34" s="50"/>
      <c r="M34" s="47"/>
    </row>
    <row r="35" spans="2:13" x14ac:dyDescent="0.25">
      <c r="B35" s="6"/>
      <c r="C35" s="196"/>
      <c r="D35" s="196"/>
      <c r="E35" s="196"/>
      <c r="F35" s="196"/>
      <c r="G35" s="7"/>
      <c r="H35" s="185"/>
      <c r="I35" s="186"/>
      <c r="J35" s="187"/>
      <c r="K35" s="50"/>
      <c r="L35" s="50"/>
      <c r="M35" s="47"/>
    </row>
    <row r="36" spans="2:13" x14ac:dyDescent="0.25">
      <c r="B36" s="6"/>
      <c r="C36" s="196"/>
      <c r="D36" s="196"/>
      <c r="E36" s="196"/>
      <c r="F36" s="196"/>
      <c r="G36" s="7"/>
      <c r="H36" s="185"/>
      <c r="I36" s="186"/>
      <c r="J36" s="187"/>
      <c r="K36" s="50"/>
      <c r="L36" s="50"/>
      <c r="M36" s="47"/>
    </row>
    <row r="37" spans="2:13" x14ac:dyDescent="0.25">
      <c r="B37" s="6"/>
      <c r="C37" s="196"/>
      <c r="D37" s="196"/>
      <c r="E37" s="196"/>
      <c r="F37" s="196"/>
      <c r="G37" s="7"/>
      <c r="H37" s="185"/>
      <c r="I37" s="186"/>
      <c r="J37" s="187"/>
      <c r="K37" s="50"/>
      <c r="L37" s="50"/>
      <c r="M37" s="47"/>
    </row>
    <row r="38" spans="2:13" x14ac:dyDescent="0.25">
      <c r="B38" s="6"/>
      <c r="C38" s="196"/>
      <c r="D38" s="196"/>
      <c r="E38" s="196"/>
      <c r="F38" s="196"/>
      <c r="G38" s="7"/>
      <c r="H38" s="185"/>
      <c r="I38" s="186"/>
      <c r="J38" s="187"/>
      <c r="K38" s="50"/>
      <c r="L38" s="50"/>
      <c r="M38" s="47"/>
    </row>
    <row r="39" spans="2:13" ht="15.75" thickBot="1" x14ac:dyDescent="0.3">
      <c r="B39" s="8"/>
      <c r="C39" s="194"/>
      <c r="D39" s="194"/>
      <c r="E39" s="194"/>
      <c r="F39" s="194"/>
      <c r="G39" s="9"/>
      <c r="H39" s="188"/>
      <c r="I39" s="189"/>
      <c r="J39" s="190"/>
      <c r="K39" s="50"/>
      <c r="L39" s="50"/>
      <c r="M39" s="47"/>
    </row>
    <row r="40" spans="2:13" ht="15.75" thickBot="1" x14ac:dyDescent="0.3">
      <c r="B40" s="41" t="s">
        <v>38</v>
      </c>
      <c r="C40" s="197" t="s">
        <v>32</v>
      </c>
      <c r="D40" s="197"/>
      <c r="E40" s="197"/>
      <c r="F40" s="197"/>
      <c r="G40" s="42" t="s">
        <v>35</v>
      </c>
      <c r="H40" s="191" t="s">
        <v>49</v>
      </c>
      <c r="I40" s="192"/>
      <c r="J40" s="193"/>
      <c r="K40" s="49" t="s">
        <v>50</v>
      </c>
      <c r="L40" s="49" t="s">
        <v>75</v>
      </c>
      <c r="M40" s="46"/>
    </row>
    <row r="41" spans="2:13" x14ac:dyDescent="0.25">
      <c r="B41" s="4"/>
      <c r="C41" s="212"/>
      <c r="D41" s="212"/>
      <c r="E41" s="212"/>
      <c r="F41" s="212"/>
      <c r="G41" s="5"/>
      <c r="H41" s="182"/>
      <c r="I41" s="183"/>
      <c r="J41" s="184"/>
      <c r="K41" s="50"/>
      <c r="L41" s="50"/>
      <c r="M41" s="47"/>
    </row>
    <row r="42" spans="2:13" x14ac:dyDescent="0.25">
      <c r="B42" s="6"/>
      <c r="C42" s="196"/>
      <c r="D42" s="196"/>
      <c r="E42" s="196"/>
      <c r="F42" s="196"/>
      <c r="G42" s="7"/>
      <c r="H42" s="185"/>
      <c r="I42" s="186"/>
      <c r="J42" s="187"/>
      <c r="K42" s="50"/>
      <c r="L42" s="50"/>
      <c r="M42" s="47"/>
    </row>
    <row r="43" spans="2:13" x14ac:dyDescent="0.25">
      <c r="B43" s="6"/>
      <c r="C43" s="196"/>
      <c r="D43" s="196"/>
      <c r="E43" s="196"/>
      <c r="F43" s="196"/>
      <c r="G43" s="7"/>
      <c r="H43" s="185"/>
      <c r="I43" s="186"/>
      <c r="J43" s="187"/>
      <c r="K43" s="50"/>
      <c r="L43" s="50"/>
      <c r="M43" s="47"/>
    </row>
    <row r="44" spans="2:13" x14ac:dyDescent="0.25">
      <c r="B44" s="6"/>
      <c r="C44" s="196"/>
      <c r="D44" s="196"/>
      <c r="E44" s="196"/>
      <c r="F44" s="196"/>
      <c r="G44" s="7"/>
      <c r="H44" s="185"/>
      <c r="I44" s="186"/>
      <c r="J44" s="187"/>
      <c r="K44" s="50"/>
      <c r="L44" s="50"/>
      <c r="M44" s="47"/>
    </row>
    <row r="45" spans="2:13" x14ac:dyDescent="0.25">
      <c r="B45" s="6"/>
      <c r="C45" s="196"/>
      <c r="D45" s="196"/>
      <c r="E45" s="196"/>
      <c r="F45" s="196"/>
      <c r="G45" s="7"/>
      <c r="H45" s="185"/>
      <c r="I45" s="186"/>
      <c r="J45" s="187"/>
      <c r="K45" s="50"/>
      <c r="L45" s="50"/>
      <c r="M45" s="47"/>
    </row>
    <row r="46" spans="2:13" x14ac:dyDescent="0.25">
      <c r="B46" s="6"/>
      <c r="C46" s="196"/>
      <c r="D46" s="196"/>
      <c r="E46" s="196"/>
      <c r="F46" s="196"/>
      <c r="G46" s="7"/>
      <c r="H46" s="185"/>
      <c r="I46" s="186"/>
      <c r="J46" s="187"/>
      <c r="K46" s="50"/>
      <c r="L46" s="50"/>
      <c r="M46" s="47"/>
    </row>
    <row r="47" spans="2:13" x14ac:dyDescent="0.25">
      <c r="B47" s="6"/>
      <c r="C47" s="196"/>
      <c r="D47" s="196"/>
      <c r="E47" s="196"/>
      <c r="F47" s="196"/>
      <c r="G47" s="7"/>
      <c r="H47" s="185"/>
      <c r="I47" s="186"/>
      <c r="J47" s="187"/>
      <c r="K47" s="50"/>
      <c r="L47" s="50"/>
      <c r="M47" s="47"/>
    </row>
    <row r="48" spans="2:13" ht="15.75" thickBot="1" x14ac:dyDescent="0.3">
      <c r="B48" s="8"/>
      <c r="C48" s="194"/>
      <c r="D48" s="194"/>
      <c r="E48" s="194"/>
      <c r="F48" s="194"/>
      <c r="G48" s="9"/>
      <c r="H48" s="188"/>
      <c r="I48" s="189"/>
      <c r="J48" s="190"/>
      <c r="K48" s="50"/>
      <c r="L48" s="50"/>
      <c r="M48" s="47"/>
    </row>
    <row r="49" spans="2:14" ht="15.75" thickBot="1" x14ac:dyDescent="0.3">
      <c r="B49" s="41" t="s">
        <v>38</v>
      </c>
      <c r="C49" s="197" t="s">
        <v>32</v>
      </c>
      <c r="D49" s="197"/>
      <c r="E49" s="197"/>
      <c r="F49" s="197"/>
      <c r="G49" s="42" t="s">
        <v>35</v>
      </c>
      <c r="H49" s="191" t="s">
        <v>49</v>
      </c>
      <c r="I49" s="192"/>
      <c r="J49" s="193"/>
      <c r="K49" s="49" t="s">
        <v>50</v>
      </c>
      <c r="L49" s="49" t="s">
        <v>75</v>
      </c>
      <c r="M49" s="46"/>
    </row>
    <row r="50" spans="2:14" x14ac:dyDescent="0.25">
      <c r="B50" s="4"/>
      <c r="C50" s="212"/>
      <c r="D50" s="212"/>
      <c r="E50" s="212"/>
      <c r="F50" s="212"/>
      <c r="G50" s="5"/>
      <c r="H50" s="182"/>
      <c r="I50" s="183"/>
      <c r="J50" s="184"/>
      <c r="K50" s="50"/>
      <c r="L50" s="50"/>
      <c r="M50" s="47"/>
    </row>
    <row r="51" spans="2:14" x14ac:dyDescent="0.25">
      <c r="B51" s="6"/>
      <c r="C51" s="196"/>
      <c r="D51" s="196"/>
      <c r="E51" s="196"/>
      <c r="F51" s="196"/>
      <c r="G51" s="7"/>
      <c r="H51" s="185"/>
      <c r="I51" s="186"/>
      <c r="J51" s="187"/>
      <c r="K51" s="50"/>
      <c r="L51" s="50"/>
      <c r="M51" s="47"/>
    </row>
    <row r="52" spans="2:14" x14ac:dyDescent="0.25">
      <c r="B52" s="6"/>
      <c r="C52" s="196"/>
      <c r="D52" s="196"/>
      <c r="E52" s="196"/>
      <c r="F52" s="196"/>
      <c r="G52" s="7"/>
      <c r="H52" s="185"/>
      <c r="I52" s="186"/>
      <c r="J52" s="187"/>
      <c r="K52" s="50"/>
      <c r="L52" s="50"/>
      <c r="M52" s="47"/>
    </row>
    <row r="53" spans="2:14" x14ac:dyDescent="0.25">
      <c r="B53" s="6"/>
      <c r="C53" s="196"/>
      <c r="D53" s="196"/>
      <c r="E53" s="196"/>
      <c r="F53" s="196"/>
      <c r="G53" s="7"/>
      <c r="H53" s="185"/>
      <c r="I53" s="186"/>
      <c r="J53" s="187"/>
      <c r="K53" s="50"/>
      <c r="L53" s="50"/>
      <c r="M53" s="47"/>
    </row>
    <row r="54" spans="2:14" x14ac:dyDescent="0.25">
      <c r="B54" s="6"/>
      <c r="C54" s="196"/>
      <c r="D54" s="196"/>
      <c r="E54" s="196"/>
      <c r="F54" s="196"/>
      <c r="G54" s="7"/>
      <c r="H54" s="185"/>
      <c r="I54" s="186"/>
      <c r="J54" s="187"/>
      <c r="K54" s="50"/>
      <c r="L54" s="50"/>
      <c r="M54" s="47"/>
    </row>
    <row r="55" spans="2:14" x14ac:dyDescent="0.25">
      <c r="B55" s="6"/>
      <c r="C55" s="196"/>
      <c r="D55" s="196"/>
      <c r="E55" s="196"/>
      <c r="F55" s="196"/>
      <c r="G55" s="7"/>
      <c r="H55" s="185"/>
      <c r="I55" s="186"/>
      <c r="J55" s="187"/>
      <c r="K55" s="50"/>
      <c r="L55" s="50"/>
      <c r="M55" s="47"/>
    </row>
    <row r="56" spans="2:14" x14ac:dyDescent="0.25">
      <c r="B56" s="6"/>
      <c r="C56" s="196"/>
      <c r="D56" s="196"/>
      <c r="E56" s="196"/>
      <c r="F56" s="196"/>
      <c r="G56" s="7"/>
      <c r="H56" s="185"/>
      <c r="I56" s="186"/>
      <c r="J56" s="187"/>
      <c r="K56" s="50"/>
      <c r="L56" s="50"/>
      <c r="M56" s="47"/>
    </row>
    <row r="57" spans="2:14" ht="15.75" thickBot="1" x14ac:dyDescent="0.3">
      <c r="B57" s="8"/>
      <c r="C57" s="194"/>
      <c r="D57" s="194"/>
      <c r="E57" s="194"/>
      <c r="F57" s="194"/>
      <c r="G57" s="9"/>
      <c r="H57" s="188"/>
      <c r="I57" s="189"/>
      <c r="J57" s="190"/>
      <c r="K57" s="50"/>
      <c r="L57" s="50"/>
      <c r="M57" s="47"/>
      <c r="N57">
        <f>COUNTA(C22:F57)-4</f>
        <v>0</v>
      </c>
    </row>
    <row r="58" spans="2:14" x14ac:dyDescent="0.25">
      <c r="C58" s="213"/>
      <c r="D58" s="213"/>
      <c r="E58" s="213"/>
      <c r="F58" s="213"/>
    </row>
  </sheetData>
  <sheetProtection algorithmName="SHA-512" hashValue="SFYbgNV3Q1WZsOR3hJe/IpbAK7o2JioHd5RDeBnbsklkmnpeTyWUHjRhX1JHXMMe9iY/mpKBU/Do1DUq9qOshQ==" saltValue="r0hYzGXwrJQrGjUjjcRtNw==" spinCount="100000" sheet="1" objects="1" scenarios="1"/>
  <mergeCells count="97">
    <mergeCell ref="C56:F56"/>
    <mergeCell ref="C57:F57"/>
    <mergeCell ref="C58:F58"/>
    <mergeCell ref="H56:J56"/>
    <mergeCell ref="H57:J57"/>
    <mergeCell ref="A15:A20"/>
    <mergeCell ref="C53:F53"/>
    <mergeCell ref="C54:F54"/>
    <mergeCell ref="C47:F47"/>
    <mergeCell ref="C48:F48"/>
    <mergeCell ref="C49:F49"/>
    <mergeCell ref="C44:F44"/>
    <mergeCell ref="C45:F45"/>
    <mergeCell ref="C46:F46"/>
    <mergeCell ref="C41:F41"/>
    <mergeCell ref="C42:F42"/>
    <mergeCell ref="C43:F43"/>
    <mergeCell ref="C35:F35"/>
    <mergeCell ref="C36:F36"/>
    <mergeCell ref="C37:F37"/>
    <mergeCell ref="C29:F29"/>
    <mergeCell ref="C55:F55"/>
    <mergeCell ref="C50:F50"/>
    <mergeCell ref="C51:F51"/>
    <mergeCell ref="C52:F52"/>
    <mergeCell ref="H52:J52"/>
    <mergeCell ref="H53:J53"/>
    <mergeCell ref="H54:J54"/>
    <mergeCell ref="H55:J55"/>
    <mergeCell ref="H51:J51"/>
    <mergeCell ref="C38:F38"/>
    <mergeCell ref="C39:F39"/>
    <mergeCell ref="C40:F40"/>
    <mergeCell ref="H38:J38"/>
    <mergeCell ref="H39:J39"/>
    <mergeCell ref="H40:J40"/>
    <mergeCell ref="C32:F32"/>
    <mergeCell ref="C33:F33"/>
    <mergeCell ref="C34:F34"/>
    <mergeCell ref="H32:J32"/>
    <mergeCell ref="H33:J33"/>
    <mergeCell ref="H34:J34"/>
    <mergeCell ref="C30:F30"/>
    <mergeCell ref="C31:F31"/>
    <mergeCell ref="H29:J29"/>
    <mergeCell ref="H30:J30"/>
    <mergeCell ref="H31:J31"/>
    <mergeCell ref="C25:F25"/>
    <mergeCell ref="H25:J25"/>
    <mergeCell ref="C26:F26"/>
    <mergeCell ref="C27:F27"/>
    <mergeCell ref="C28:F28"/>
    <mergeCell ref="H26:J26"/>
    <mergeCell ref="H27:J27"/>
    <mergeCell ref="H28:J28"/>
    <mergeCell ref="H16:J16"/>
    <mergeCell ref="H17:J17"/>
    <mergeCell ref="H18:J18"/>
    <mergeCell ref="C23:F23"/>
    <mergeCell ref="C24:F24"/>
    <mergeCell ref="C22:F22"/>
    <mergeCell ref="C16:F16"/>
    <mergeCell ref="C17:F17"/>
    <mergeCell ref="C18:F18"/>
    <mergeCell ref="C19:F19"/>
    <mergeCell ref="C20:F20"/>
    <mergeCell ref="E21:G21"/>
    <mergeCell ref="H19:J19"/>
    <mergeCell ref="H20:J20"/>
    <mergeCell ref="H22:J22"/>
    <mergeCell ref="H23:J23"/>
    <mergeCell ref="B11:C11"/>
    <mergeCell ref="D11:J11"/>
    <mergeCell ref="B12:J12"/>
    <mergeCell ref="D13:J13"/>
    <mergeCell ref="C15:F15"/>
    <mergeCell ref="H15:J15"/>
    <mergeCell ref="B10:J10"/>
    <mergeCell ref="D2:N2"/>
    <mergeCell ref="D3:N3"/>
    <mergeCell ref="D4:N4"/>
    <mergeCell ref="D5:N5"/>
    <mergeCell ref="B9:J9"/>
    <mergeCell ref="H24:J24"/>
    <mergeCell ref="H47:J47"/>
    <mergeCell ref="H48:J48"/>
    <mergeCell ref="H49:J49"/>
    <mergeCell ref="H50:J50"/>
    <mergeCell ref="H35:J35"/>
    <mergeCell ref="H36:J36"/>
    <mergeCell ref="H37:J37"/>
    <mergeCell ref="H41:J41"/>
    <mergeCell ref="H42:J42"/>
    <mergeCell ref="H43:J43"/>
    <mergeCell ref="H44:J44"/>
    <mergeCell ref="H45:J45"/>
    <mergeCell ref="H46:J46"/>
  </mergeCells>
  <dataValidations count="2">
    <dataValidation type="list" allowBlank="1" showInputMessage="1" showErrorMessage="1" sqref="M50:M57 M23:M30 M32:M39 M41:M48 K23:K30 K32:K39 K41:K48 K50:K57 K16:K20" xr:uid="{00000000-0002-0000-0200-000000000000}">
      <formula1>$P$15:$P$20</formula1>
    </dataValidation>
    <dataValidation type="list" allowBlank="1" showInputMessage="1" showErrorMessage="1" sqref="L16:L20 L23:L30 L32:L39 L41:L48 L50:L57" xr:uid="{CF156BCB-04C9-46E1-AD0E-32D752461AFB}">
      <formula1>$P$23:$P$24</formula1>
    </dataValidation>
  </dataValidations>
  <pageMargins left="0.7" right="0.7" top="0.75" bottom="0.75" header="0.3" footer="0.3"/>
  <pageSetup paperSize="9" scale="65" orientation="portrait" r:id="rId1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58"/>
  <sheetViews>
    <sheetView view="pageBreakPreview" zoomScaleNormal="100" zoomScaleSheetLayoutView="100" workbookViewId="0">
      <selection activeCell="T8" sqref="T8"/>
    </sheetView>
  </sheetViews>
  <sheetFormatPr defaultColWidth="9.140625" defaultRowHeight="15" x14ac:dyDescent="0.25"/>
  <cols>
    <col min="1" max="1" width="7.7109375" customWidth="1"/>
    <col min="2" max="2" width="10.85546875" customWidth="1"/>
    <col min="3" max="3" width="11.28515625" customWidth="1"/>
    <col min="7" max="7" width="10.42578125" bestFit="1" customWidth="1"/>
    <col min="8" max="8" width="13.28515625" bestFit="1" customWidth="1"/>
    <col min="12" max="12" width="11.140625" customWidth="1"/>
    <col min="13" max="13" width="10" bestFit="1" customWidth="1"/>
  </cols>
  <sheetData>
    <row r="2" spans="1:17" ht="24" x14ac:dyDescent="0.25">
      <c r="D2" s="143" t="str">
        <f>Resumo!D2</f>
        <v>CORPO NACIONAL DE ESCUTAS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7" ht="20.25" x14ac:dyDescent="0.25">
      <c r="D3" s="144" t="str">
        <f>Resumo!D3</f>
        <v>ESCUTISMO CATÓLICO PORTUGUÊS</v>
      </c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7" ht="24" x14ac:dyDescent="0.25">
      <c r="D4" s="143" t="str">
        <f>Resumo!D4</f>
        <v>XXXVI  MARGARIDAS – 2026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7" ht="18" x14ac:dyDescent="0.25">
      <c r="D5" s="145" t="str">
        <f>Resumo!D5</f>
        <v>CAMPO DE ATIVIDADES CHEFE ALMEIDA - MALPIQUE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8" spans="1:17" ht="15.75" thickBot="1" x14ac:dyDescent="0.3"/>
    <row r="9" spans="1:17" ht="18.75" customHeight="1" thickBot="1" x14ac:dyDescent="0.3">
      <c r="A9" s="14"/>
      <c r="B9" s="198" t="s">
        <v>39</v>
      </c>
      <c r="C9" s="199"/>
      <c r="D9" s="199"/>
      <c r="E9" s="199"/>
      <c r="F9" s="199"/>
      <c r="G9" s="199"/>
      <c r="H9" s="199"/>
      <c r="I9" s="199"/>
      <c r="J9" s="200"/>
      <c r="K9" s="44"/>
      <c r="L9" s="44"/>
      <c r="M9" s="44"/>
    </row>
    <row r="10" spans="1:17" ht="15.75" x14ac:dyDescent="0.25">
      <c r="A10" s="14"/>
      <c r="B10" s="201"/>
      <c r="C10" s="202"/>
      <c r="D10" s="202"/>
      <c r="E10" s="202"/>
      <c r="F10" s="202"/>
      <c r="G10" s="202"/>
      <c r="H10" s="202"/>
      <c r="I10" s="202"/>
      <c r="J10" s="203"/>
      <c r="K10" s="40"/>
      <c r="L10" s="40"/>
      <c r="M10" s="40"/>
    </row>
    <row r="11" spans="1:17" ht="15" customHeight="1" x14ac:dyDescent="0.25">
      <c r="A11" s="14"/>
      <c r="B11" s="204" t="s">
        <v>31</v>
      </c>
      <c r="C11" s="205"/>
      <c r="D11" s="206"/>
      <c r="E11" s="207"/>
      <c r="F11" s="207"/>
      <c r="G11" s="207"/>
      <c r="H11" s="207"/>
      <c r="I11" s="207"/>
      <c r="J11" s="208"/>
      <c r="K11" s="45"/>
      <c r="L11" s="45"/>
      <c r="M11" s="45"/>
    </row>
    <row r="12" spans="1:17" ht="15.75" x14ac:dyDescent="0.25">
      <c r="A12" s="14"/>
      <c r="B12" s="170"/>
      <c r="C12" s="171"/>
      <c r="D12" s="171"/>
      <c r="E12" s="171"/>
      <c r="F12" s="171"/>
      <c r="G12" s="171"/>
      <c r="H12" s="171"/>
      <c r="I12" s="171"/>
      <c r="J12" s="172"/>
      <c r="K12" s="40"/>
      <c r="L12" s="40"/>
      <c r="M12" s="40"/>
    </row>
    <row r="13" spans="1:17" ht="16.5" thickBot="1" x14ac:dyDescent="0.3">
      <c r="A13" s="14"/>
      <c r="B13" s="17" t="s">
        <v>20</v>
      </c>
      <c r="C13" s="3"/>
      <c r="D13" s="210"/>
      <c r="E13" s="210"/>
      <c r="F13" s="210"/>
      <c r="G13" s="210"/>
      <c r="H13" s="210"/>
      <c r="I13" s="210"/>
      <c r="J13" s="211"/>
      <c r="K13" s="45"/>
      <c r="L13" s="45"/>
      <c r="M13" s="45"/>
    </row>
    <row r="14" spans="1:17" ht="16.5" thickBot="1" x14ac:dyDescent="0.3">
      <c r="A14" s="14"/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1:17" ht="15.75" thickBot="1" x14ac:dyDescent="0.3">
      <c r="A15" s="217" t="s">
        <v>44</v>
      </c>
      <c r="B15" s="41" t="s">
        <v>36</v>
      </c>
      <c r="C15" s="197" t="s">
        <v>32</v>
      </c>
      <c r="D15" s="197"/>
      <c r="E15" s="197"/>
      <c r="F15" s="197"/>
      <c r="G15" s="42" t="s">
        <v>35</v>
      </c>
      <c r="H15" s="191" t="s">
        <v>49</v>
      </c>
      <c r="I15" s="192"/>
      <c r="J15" s="193"/>
      <c r="K15" s="49" t="s">
        <v>50</v>
      </c>
      <c r="L15" s="93" t="s">
        <v>75</v>
      </c>
      <c r="M15" s="49" t="s">
        <v>71</v>
      </c>
      <c r="P15" s="43" t="s">
        <v>51</v>
      </c>
      <c r="Q15">
        <f>COUNTIF($K$16:$K$57,"XXL")</f>
        <v>0</v>
      </c>
    </row>
    <row r="16" spans="1:17" x14ac:dyDescent="0.25">
      <c r="A16" s="218"/>
      <c r="B16" s="4"/>
      <c r="C16" s="212"/>
      <c r="D16" s="212"/>
      <c r="E16" s="212"/>
      <c r="F16" s="212"/>
      <c r="G16" s="5"/>
      <c r="H16" s="182"/>
      <c r="I16" s="183"/>
      <c r="J16" s="184"/>
      <c r="K16" s="50"/>
      <c r="L16" s="50"/>
      <c r="M16" s="90"/>
      <c r="P16" s="43" t="s">
        <v>52</v>
      </c>
      <c r="Q16">
        <f>COUNTIF($K$16:$K$57,"XL")</f>
        <v>0</v>
      </c>
    </row>
    <row r="17" spans="1:17" x14ac:dyDescent="0.25">
      <c r="A17" s="218"/>
      <c r="B17" s="6"/>
      <c r="C17" s="196"/>
      <c r="D17" s="196"/>
      <c r="E17" s="196"/>
      <c r="F17" s="196"/>
      <c r="G17" s="7"/>
      <c r="H17" s="185"/>
      <c r="I17" s="186"/>
      <c r="J17" s="187"/>
      <c r="K17" s="50"/>
      <c r="L17" s="50"/>
      <c r="M17" s="90"/>
      <c r="P17" s="43" t="s">
        <v>53</v>
      </c>
      <c r="Q17">
        <f>COUNTIF($K$16:$K$57,"L")</f>
        <v>0</v>
      </c>
    </row>
    <row r="18" spans="1:17" x14ac:dyDescent="0.25">
      <c r="A18" s="218"/>
      <c r="B18" s="6"/>
      <c r="C18" s="196"/>
      <c r="D18" s="196"/>
      <c r="E18" s="196"/>
      <c r="F18" s="196"/>
      <c r="G18" s="7"/>
      <c r="H18" s="185"/>
      <c r="I18" s="186"/>
      <c r="J18" s="187"/>
      <c r="K18" s="50"/>
      <c r="L18" s="50"/>
      <c r="M18" s="90"/>
      <c r="P18" s="43" t="s">
        <v>54</v>
      </c>
      <c r="Q18">
        <f>COUNTIF($K$16:$K$57,"M")</f>
        <v>0</v>
      </c>
    </row>
    <row r="19" spans="1:17" x14ac:dyDescent="0.25">
      <c r="A19" s="218"/>
      <c r="B19" s="6"/>
      <c r="C19" s="196"/>
      <c r="D19" s="196"/>
      <c r="E19" s="196"/>
      <c r="F19" s="196"/>
      <c r="G19" s="7"/>
      <c r="H19" s="185"/>
      <c r="I19" s="186"/>
      <c r="J19" s="187"/>
      <c r="K19" s="50"/>
      <c r="L19" s="50"/>
      <c r="M19" s="90"/>
      <c r="P19" s="43" t="s">
        <v>55</v>
      </c>
      <c r="Q19">
        <f>COUNTIF($K$16:$K$57,"S")</f>
        <v>0</v>
      </c>
    </row>
    <row r="20" spans="1:17" ht="15.75" thickBot="1" x14ac:dyDescent="0.3">
      <c r="A20" s="219"/>
      <c r="B20" s="8"/>
      <c r="C20" s="194"/>
      <c r="D20" s="194"/>
      <c r="E20" s="194"/>
      <c r="F20" s="194"/>
      <c r="G20" s="9"/>
      <c r="H20" s="188"/>
      <c r="I20" s="189"/>
      <c r="J20" s="190"/>
      <c r="K20" s="51"/>
      <c r="L20" s="50"/>
      <c r="M20" s="91"/>
      <c r="N20">
        <f>COUNTA(C15:F20)-1</f>
        <v>0</v>
      </c>
      <c r="P20" s="43" t="s">
        <v>56</v>
      </c>
      <c r="Q20">
        <f>COUNTIF($K$16:$K$57,"XS")</f>
        <v>0</v>
      </c>
    </row>
    <row r="21" spans="1:17" ht="15.75" thickBot="1" x14ac:dyDescent="0.3">
      <c r="E21" s="209"/>
      <c r="F21" s="209"/>
      <c r="G21" s="209"/>
      <c r="P21" s="43"/>
    </row>
    <row r="22" spans="1:17" ht="15.75" thickBot="1" x14ac:dyDescent="0.3">
      <c r="B22" s="41" t="s">
        <v>40</v>
      </c>
      <c r="C22" s="197" t="s">
        <v>32</v>
      </c>
      <c r="D22" s="197"/>
      <c r="E22" s="197"/>
      <c r="F22" s="197"/>
      <c r="G22" s="42" t="s">
        <v>35</v>
      </c>
      <c r="H22" s="191" t="s">
        <v>49</v>
      </c>
      <c r="I22" s="192"/>
      <c r="J22" s="193"/>
      <c r="K22" s="49" t="s">
        <v>50</v>
      </c>
      <c r="L22" s="49" t="s">
        <v>75</v>
      </c>
      <c r="M22" s="46"/>
      <c r="P22" s="43"/>
    </row>
    <row r="23" spans="1:17" x14ac:dyDescent="0.25">
      <c r="B23" s="4"/>
      <c r="C23" s="212"/>
      <c r="D23" s="212"/>
      <c r="E23" s="212"/>
      <c r="F23" s="212"/>
      <c r="G23" s="5"/>
      <c r="H23" s="182"/>
      <c r="I23" s="183"/>
      <c r="J23" s="184"/>
      <c r="K23" s="50"/>
      <c r="L23" s="50"/>
      <c r="M23" s="47"/>
      <c r="P23" s="43" t="s">
        <v>76</v>
      </c>
      <c r="Q23">
        <f>COUNTIF($L$16:$L$57,"SIM")</f>
        <v>0</v>
      </c>
    </row>
    <row r="24" spans="1:17" x14ac:dyDescent="0.25">
      <c r="B24" s="6"/>
      <c r="C24" s="196"/>
      <c r="D24" s="196"/>
      <c r="E24" s="196"/>
      <c r="F24" s="196"/>
      <c r="G24" s="7"/>
      <c r="H24" s="185"/>
      <c r="I24" s="186"/>
      <c r="J24" s="187"/>
      <c r="K24" s="50"/>
      <c r="L24" s="50"/>
      <c r="M24" s="47"/>
      <c r="P24" s="43"/>
    </row>
    <row r="25" spans="1:17" x14ac:dyDescent="0.25">
      <c r="B25" s="6"/>
      <c r="C25" s="196"/>
      <c r="D25" s="196"/>
      <c r="E25" s="196"/>
      <c r="F25" s="196"/>
      <c r="G25" s="7"/>
      <c r="H25" s="185"/>
      <c r="I25" s="186"/>
      <c r="J25" s="187"/>
      <c r="K25" s="50"/>
      <c r="L25" s="50"/>
      <c r="M25" s="47"/>
    </row>
    <row r="26" spans="1:17" x14ac:dyDescent="0.25">
      <c r="B26" s="6"/>
      <c r="C26" s="196"/>
      <c r="D26" s="196"/>
      <c r="E26" s="196"/>
      <c r="F26" s="196"/>
      <c r="G26" s="7"/>
      <c r="H26" s="185"/>
      <c r="I26" s="186"/>
      <c r="J26" s="187"/>
      <c r="K26" s="50"/>
      <c r="L26" s="50"/>
      <c r="M26" s="47"/>
    </row>
    <row r="27" spans="1:17" x14ac:dyDescent="0.25">
      <c r="B27" s="6"/>
      <c r="C27" s="196"/>
      <c r="D27" s="196"/>
      <c r="E27" s="196"/>
      <c r="F27" s="196"/>
      <c r="G27" s="7"/>
      <c r="H27" s="185"/>
      <c r="I27" s="186"/>
      <c r="J27" s="187"/>
      <c r="K27" s="50"/>
      <c r="L27" s="50"/>
      <c r="M27" s="47"/>
    </row>
    <row r="28" spans="1:17" x14ac:dyDescent="0.25">
      <c r="B28" s="6"/>
      <c r="C28" s="196"/>
      <c r="D28" s="196"/>
      <c r="E28" s="196"/>
      <c r="F28" s="196"/>
      <c r="G28" s="7"/>
      <c r="H28" s="185"/>
      <c r="I28" s="186"/>
      <c r="J28" s="187"/>
      <c r="K28" s="50"/>
      <c r="L28" s="50"/>
      <c r="M28" s="47"/>
    </row>
    <row r="29" spans="1:17" x14ac:dyDescent="0.25">
      <c r="B29" s="6"/>
      <c r="C29" s="196"/>
      <c r="D29" s="196"/>
      <c r="E29" s="196"/>
      <c r="F29" s="196"/>
      <c r="G29" s="7"/>
      <c r="H29" s="185"/>
      <c r="I29" s="186"/>
      <c r="J29" s="187"/>
      <c r="K29" s="50"/>
      <c r="L29" s="50"/>
      <c r="M29" s="47"/>
    </row>
    <row r="30" spans="1:17" ht="15.75" thickBot="1" x14ac:dyDescent="0.3">
      <c r="B30" s="8"/>
      <c r="C30" s="194"/>
      <c r="D30" s="194"/>
      <c r="E30" s="194"/>
      <c r="F30" s="194"/>
      <c r="G30" s="9"/>
      <c r="H30" s="188"/>
      <c r="I30" s="189"/>
      <c r="J30" s="190"/>
      <c r="K30" s="50"/>
      <c r="L30" s="50"/>
      <c r="M30" s="47"/>
    </row>
    <row r="31" spans="1:17" ht="15.75" thickBot="1" x14ac:dyDescent="0.3">
      <c r="B31" s="41" t="s">
        <v>40</v>
      </c>
      <c r="C31" s="197" t="s">
        <v>32</v>
      </c>
      <c r="D31" s="197"/>
      <c r="E31" s="197"/>
      <c r="F31" s="197"/>
      <c r="G31" s="42" t="s">
        <v>35</v>
      </c>
      <c r="H31" s="191" t="s">
        <v>49</v>
      </c>
      <c r="I31" s="192"/>
      <c r="J31" s="193"/>
      <c r="K31" s="49" t="s">
        <v>50</v>
      </c>
      <c r="L31" s="49" t="s">
        <v>75</v>
      </c>
      <c r="M31" s="46"/>
    </row>
    <row r="32" spans="1:17" x14ac:dyDescent="0.25">
      <c r="B32" s="4"/>
      <c r="C32" s="212"/>
      <c r="D32" s="212"/>
      <c r="E32" s="212"/>
      <c r="F32" s="212"/>
      <c r="G32" s="5"/>
      <c r="H32" s="182"/>
      <c r="I32" s="183"/>
      <c r="J32" s="184"/>
      <c r="K32" s="50"/>
      <c r="L32" s="50"/>
      <c r="M32" s="47"/>
    </row>
    <row r="33" spans="2:13" x14ac:dyDescent="0.25">
      <c r="B33" s="6"/>
      <c r="C33" s="196"/>
      <c r="D33" s="196"/>
      <c r="E33" s="196"/>
      <c r="F33" s="196"/>
      <c r="G33" s="7"/>
      <c r="H33" s="185"/>
      <c r="I33" s="186"/>
      <c r="J33" s="187"/>
      <c r="K33" s="50"/>
      <c r="L33" s="50"/>
      <c r="M33" s="47"/>
    </row>
    <row r="34" spans="2:13" x14ac:dyDescent="0.25">
      <c r="B34" s="6"/>
      <c r="C34" s="196"/>
      <c r="D34" s="196"/>
      <c r="E34" s="196"/>
      <c r="F34" s="196"/>
      <c r="G34" s="7"/>
      <c r="H34" s="185"/>
      <c r="I34" s="186"/>
      <c r="J34" s="187"/>
      <c r="K34" s="50"/>
      <c r="L34" s="50"/>
      <c r="M34" s="47"/>
    </row>
    <row r="35" spans="2:13" x14ac:dyDescent="0.25">
      <c r="B35" s="6"/>
      <c r="C35" s="196"/>
      <c r="D35" s="196"/>
      <c r="E35" s="196"/>
      <c r="F35" s="196"/>
      <c r="G35" s="7"/>
      <c r="H35" s="185"/>
      <c r="I35" s="186"/>
      <c r="J35" s="187"/>
      <c r="K35" s="50"/>
      <c r="L35" s="50"/>
      <c r="M35" s="47"/>
    </row>
    <row r="36" spans="2:13" x14ac:dyDescent="0.25">
      <c r="B36" s="6"/>
      <c r="C36" s="196"/>
      <c r="D36" s="196"/>
      <c r="E36" s="196"/>
      <c r="F36" s="196"/>
      <c r="G36" s="7"/>
      <c r="H36" s="185"/>
      <c r="I36" s="186"/>
      <c r="J36" s="187"/>
      <c r="K36" s="50"/>
      <c r="L36" s="50"/>
      <c r="M36" s="47"/>
    </row>
    <row r="37" spans="2:13" x14ac:dyDescent="0.25">
      <c r="B37" s="6"/>
      <c r="C37" s="196"/>
      <c r="D37" s="196"/>
      <c r="E37" s="196"/>
      <c r="F37" s="196"/>
      <c r="G37" s="7"/>
      <c r="H37" s="185"/>
      <c r="I37" s="186"/>
      <c r="J37" s="187"/>
      <c r="K37" s="50"/>
      <c r="L37" s="50"/>
      <c r="M37" s="47"/>
    </row>
    <row r="38" spans="2:13" x14ac:dyDescent="0.25">
      <c r="B38" s="6"/>
      <c r="C38" s="196"/>
      <c r="D38" s="196"/>
      <c r="E38" s="196"/>
      <c r="F38" s="196"/>
      <c r="G38" s="7"/>
      <c r="H38" s="185"/>
      <c r="I38" s="186"/>
      <c r="J38" s="187"/>
      <c r="K38" s="50"/>
      <c r="L38" s="50"/>
      <c r="M38" s="47"/>
    </row>
    <row r="39" spans="2:13" ht="15.75" thickBot="1" x14ac:dyDescent="0.3">
      <c r="B39" s="8"/>
      <c r="C39" s="194"/>
      <c r="D39" s="194"/>
      <c r="E39" s="194"/>
      <c r="F39" s="194"/>
      <c r="G39" s="9"/>
      <c r="H39" s="188"/>
      <c r="I39" s="189"/>
      <c r="J39" s="190"/>
      <c r="K39" s="50"/>
      <c r="L39" s="50"/>
      <c r="M39" s="47"/>
    </row>
    <row r="40" spans="2:13" ht="15.75" thickBot="1" x14ac:dyDescent="0.3">
      <c r="B40" s="41" t="s">
        <v>40</v>
      </c>
      <c r="C40" s="197" t="s">
        <v>32</v>
      </c>
      <c r="D40" s="197"/>
      <c r="E40" s="197"/>
      <c r="F40" s="197"/>
      <c r="G40" s="42" t="s">
        <v>35</v>
      </c>
      <c r="H40" s="191" t="s">
        <v>49</v>
      </c>
      <c r="I40" s="192"/>
      <c r="J40" s="193"/>
      <c r="K40" s="49" t="s">
        <v>50</v>
      </c>
      <c r="L40" s="49" t="s">
        <v>75</v>
      </c>
      <c r="M40" s="46"/>
    </row>
    <row r="41" spans="2:13" x14ac:dyDescent="0.25">
      <c r="B41" s="4"/>
      <c r="C41" s="212"/>
      <c r="D41" s="212"/>
      <c r="E41" s="212"/>
      <c r="F41" s="212"/>
      <c r="G41" s="5"/>
      <c r="H41" s="182"/>
      <c r="I41" s="183"/>
      <c r="J41" s="184"/>
      <c r="K41" s="50"/>
      <c r="L41" s="50"/>
      <c r="M41" s="47"/>
    </row>
    <row r="42" spans="2:13" x14ac:dyDescent="0.25">
      <c r="B42" s="6"/>
      <c r="C42" s="196"/>
      <c r="D42" s="196"/>
      <c r="E42" s="196"/>
      <c r="F42" s="196"/>
      <c r="G42" s="7"/>
      <c r="H42" s="185"/>
      <c r="I42" s="186"/>
      <c r="J42" s="187"/>
      <c r="K42" s="50"/>
      <c r="L42" s="50"/>
      <c r="M42" s="47"/>
    </row>
    <row r="43" spans="2:13" x14ac:dyDescent="0.25">
      <c r="B43" s="6"/>
      <c r="C43" s="196"/>
      <c r="D43" s="196"/>
      <c r="E43" s="196"/>
      <c r="F43" s="196"/>
      <c r="G43" s="7"/>
      <c r="H43" s="185"/>
      <c r="I43" s="186"/>
      <c r="J43" s="187"/>
      <c r="K43" s="50"/>
      <c r="L43" s="50"/>
      <c r="M43" s="47"/>
    </row>
    <row r="44" spans="2:13" x14ac:dyDescent="0.25">
      <c r="B44" s="6"/>
      <c r="C44" s="196"/>
      <c r="D44" s="196"/>
      <c r="E44" s="196"/>
      <c r="F44" s="196"/>
      <c r="G44" s="7"/>
      <c r="H44" s="185"/>
      <c r="I44" s="186"/>
      <c r="J44" s="187"/>
      <c r="K44" s="50"/>
      <c r="L44" s="50"/>
      <c r="M44" s="47"/>
    </row>
    <row r="45" spans="2:13" x14ac:dyDescent="0.25">
      <c r="B45" s="6"/>
      <c r="C45" s="196"/>
      <c r="D45" s="196"/>
      <c r="E45" s="196"/>
      <c r="F45" s="196"/>
      <c r="G45" s="7"/>
      <c r="H45" s="185"/>
      <c r="I45" s="186"/>
      <c r="J45" s="187"/>
      <c r="K45" s="50"/>
      <c r="L45" s="50"/>
      <c r="M45" s="47"/>
    </row>
    <row r="46" spans="2:13" x14ac:dyDescent="0.25">
      <c r="B46" s="6"/>
      <c r="C46" s="196"/>
      <c r="D46" s="196"/>
      <c r="E46" s="196"/>
      <c r="F46" s="196"/>
      <c r="G46" s="7"/>
      <c r="H46" s="185"/>
      <c r="I46" s="186"/>
      <c r="J46" s="187"/>
      <c r="K46" s="50"/>
      <c r="L46" s="50"/>
      <c r="M46" s="47"/>
    </row>
    <row r="47" spans="2:13" x14ac:dyDescent="0.25">
      <c r="B47" s="6"/>
      <c r="C47" s="196"/>
      <c r="D47" s="196"/>
      <c r="E47" s="196"/>
      <c r="F47" s="196"/>
      <c r="G47" s="7"/>
      <c r="H47" s="185"/>
      <c r="I47" s="186"/>
      <c r="J47" s="187"/>
      <c r="K47" s="50"/>
      <c r="L47" s="50"/>
      <c r="M47" s="47"/>
    </row>
    <row r="48" spans="2:13" ht="15.75" thickBot="1" x14ac:dyDescent="0.3">
      <c r="B48" s="8"/>
      <c r="C48" s="194"/>
      <c r="D48" s="194"/>
      <c r="E48" s="194"/>
      <c r="F48" s="194"/>
      <c r="G48" s="9"/>
      <c r="H48" s="188"/>
      <c r="I48" s="189"/>
      <c r="J48" s="190"/>
      <c r="K48" s="50"/>
      <c r="L48" s="50"/>
      <c r="M48" s="47"/>
    </row>
    <row r="49" spans="2:14" ht="15.75" thickBot="1" x14ac:dyDescent="0.3">
      <c r="B49" s="41" t="s">
        <v>40</v>
      </c>
      <c r="C49" s="197" t="s">
        <v>32</v>
      </c>
      <c r="D49" s="197"/>
      <c r="E49" s="197"/>
      <c r="F49" s="197"/>
      <c r="G49" s="42" t="s">
        <v>35</v>
      </c>
      <c r="H49" s="191" t="s">
        <v>49</v>
      </c>
      <c r="I49" s="192"/>
      <c r="J49" s="193"/>
      <c r="K49" s="49" t="s">
        <v>50</v>
      </c>
      <c r="L49" s="49" t="s">
        <v>75</v>
      </c>
      <c r="M49" s="46"/>
    </row>
    <row r="50" spans="2:14" x14ac:dyDescent="0.25">
      <c r="B50" s="4"/>
      <c r="C50" s="212"/>
      <c r="D50" s="212"/>
      <c r="E50" s="212"/>
      <c r="F50" s="212"/>
      <c r="G50" s="5"/>
      <c r="H50" s="182"/>
      <c r="I50" s="183"/>
      <c r="J50" s="184"/>
      <c r="K50" s="50"/>
      <c r="L50" s="50"/>
      <c r="M50" s="47"/>
    </row>
    <row r="51" spans="2:14" x14ac:dyDescent="0.25">
      <c r="B51" s="6"/>
      <c r="C51" s="196"/>
      <c r="D51" s="196"/>
      <c r="E51" s="196"/>
      <c r="F51" s="196"/>
      <c r="G51" s="7"/>
      <c r="H51" s="185"/>
      <c r="I51" s="186"/>
      <c r="J51" s="187"/>
      <c r="K51" s="50"/>
      <c r="L51" s="50"/>
      <c r="M51" s="47"/>
    </row>
    <row r="52" spans="2:14" x14ac:dyDescent="0.25">
      <c r="B52" s="6"/>
      <c r="C52" s="196"/>
      <c r="D52" s="196"/>
      <c r="E52" s="196"/>
      <c r="F52" s="196"/>
      <c r="G52" s="7"/>
      <c r="H52" s="185"/>
      <c r="I52" s="186"/>
      <c r="J52" s="187"/>
      <c r="K52" s="50"/>
      <c r="L52" s="50"/>
      <c r="M52" s="47"/>
    </row>
    <row r="53" spans="2:14" x14ac:dyDescent="0.25">
      <c r="B53" s="6"/>
      <c r="C53" s="196"/>
      <c r="D53" s="196"/>
      <c r="E53" s="196"/>
      <c r="F53" s="196"/>
      <c r="G53" s="7"/>
      <c r="H53" s="185"/>
      <c r="I53" s="186"/>
      <c r="J53" s="187"/>
      <c r="K53" s="50"/>
      <c r="L53" s="50"/>
      <c r="M53" s="47"/>
    </row>
    <row r="54" spans="2:14" x14ac:dyDescent="0.25">
      <c r="B54" s="6"/>
      <c r="C54" s="196"/>
      <c r="D54" s="196"/>
      <c r="E54" s="196"/>
      <c r="F54" s="196"/>
      <c r="G54" s="7"/>
      <c r="H54" s="185"/>
      <c r="I54" s="186"/>
      <c r="J54" s="187"/>
      <c r="K54" s="50"/>
      <c r="L54" s="50"/>
      <c r="M54" s="47"/>
    </row>
    <row r="55" spans="2:14" x14ac:dyDescent="0.25">
      <c r="B55" s="6"/>
      <c r="C55" s="196"/>
      <c r="D55" s="196"/>
      <c r="E55" s="196"/>
      <c r="F55" s="196"/>
      <c r="G55" s="7"/>
      <c r="H55" s="185"/>
      <c r="I55" s="186"/>
      <c r="J55" s="187"/>
      <c r="K55" s="50"/>
      <c r="L55" s="50"/>
      <c r="M55" s="47"/>
    </row>
    <row r="56" spans="2:14" x14ac:dyDescent="0.25">
      <c r="B56" s="6"/>
      <c r="C56" s="196"/>
      <c r="D56" s="196"/>
      <c r="E56" s="196"/>
      <c r="F56" s="196"/>
      <c r="G56" s="7"/>
      <c r="H56" s="185"/>
      <c r="I56" s="186"/>
      <c r="J56" s="187"/>
      <c r="K56" s="50"/>
      <c r="L56" s="50"/>
      <c r="M56" s="47"/>
    </row>
    <row r="57" spans="2:14" ht="15.75" thickBot="1" x14ac:dyDescent="0.3">
      <c r="B57" s="8"/>
      <c r="C57" s="194"/>
      <c r="D57" s="194"/>
      <c r="E57" s="194"/>
      <c r="F57" s="194"/>
      <c r="G57" s="9"/>
      <c r="H57" s="188"/>
      <c r="I57" s="189"/>
      <c r="J57" s="190"/>
      <c r="K57" s="50"/>
      <c r="L57" s="50"/>
      <c r="M57" s="47"/>
      <c r="N57">
        <f>COUNTA(C22:F57)-4</f>
        <v>0</v>
      </c>
    </row>
    <row r="58" spans="2:14" x14ac:dyDescent="0.25">
      <c r="C58" s="213"/>
      <c r="D58" s="213"/>
      <c r="E58" s="213"/>
      <c r="F58" s="213"/>
    </row>
  </sheetData>
  <sheetProtection algorithmName="SHA-512" hashValue="2HY+bvCgJEwjSUiBIJ3rLMUdHT6FMHmsOX6BYZkd+IFC5RZrOclsy60X0dnu8FQqumIGUdBAvnuIv0POI1awKw==" saltValue="mHR+TI4E8xMrkBpEn4OrLw==" spinCount="100000" sheet="1" objects="1" scenarios="1"/>
  <mergeCells count="97">
    <mergeCell ref="C56:F56"/>
    <mergeCell ref="C57:F57"/>
    <mergeCell ref="C58:F58"/>
    <mergeCell ref="H56:J56"/>
    <mergeCell ref="H57:J57"/>
    <mergeCell ref="A15:A20"/>
    <mergeCell ref="C53:F53"/>
    <mergeCell ref="C54:F54"/>
    <mergeCell ref="C47:F47"/>
    <mergeCell ref="C48:F48"/>
    <mergeCell ref="C49:F49"/>
    <mergeCell ref="C44:F44"/>
    <mergeCell ref="C45:F45"/>
    <mergeCell ref="C46:F46"/>
    <mergeCell ref="C41:F41"/>
    <mergeCell ref="C42:F42"/>
    <mergeCell ref="C43:F43"/>
    <mergeCell ref="C35:F35"/>
    <mergeCell ref="C36:F36"/>
    <mergeCell ref="C37:F37"/>
    <mergeCell ref="C29:F29"/>
    <mergeCell ref="C55:F55"/>
    <mergeCell ref="C50:F50"/>
    <mergeCell ref="C51:F51"/>
    <mergeCell ref="C52:F52"/>
    <mergeCell ref="H52:J52"/>
    <mergeCell ref="H53:J53"/>
    <mergeCell ref="H54:J54"/>
    <mergeCell ref="H55:J55"/>
    <mergeCell ref="H51:J51"/>
    <mergeCell ref="C38:F38"/>
    <mergeCell ref="C39:F39"/>
    <mergeCell ref="C40:F40"/>
    <mergeCell ref="H38:J38"/>
    <mergeCell ref="H39:J39"/>
    <mergeCell ref="H40:J40"/>
    <mergeCell ref="C32:F32"/>
    <mergeCell ref="C33:F33"/>
    <mergeCell ref="C34:F34"/>
    <mergeCell ref="H32:J32"/>
    <mergeCell ref="H33:J33"/>
    <mergeCell ref="H34:J34"/>
    <mergeCell ref="C30:F30"/>
    <mergeCell ref="C31:F31"/>
    <mergeCell ref="H29:J29"/>
    <mergeCell ref="H30:J30"/>
    <mergeCell ref="H31:J31"/>
    <mergeCell ref="C25:F25"/>
    <mergeCell ref="H25:J25"/>
    <mergeCell ref="C26:F26"/>
    <mergeCell ref="C27:F27"/>
    <mergeCell ref="C28:F28"/>
    <mergeCell ref="H26:J26"/>
    <mergeCell ref="H27:J27"/>
    <mergeCell ref="H28:J28"/>
    <mergeCell ref="H16:J16"/>
    <mergeCell ref="H17:J17"/>
    <mergeCell ref="H18:J18"/>
    <mergeCell ref="C23:F23"/>
    <mergeCell ref="C24:F24"/>
    <mergeCell ref="C22:F22"/>
    <mergeCell ref="C16:F16"/>
    <mergeCell ref="C17:F17"/>
    <mergeCell ref="C18:F18"/>
    <mergeCell ref="C19:F19"/>
    <mergeCell ref="C20:F20"/>
    <mergeCell ref="E21:G21"/>
    <mergeCell ref="H19:J19"/>
    <mergeCell ref="H20:J20"/>
    <mergeCell ref="H22:J22"/>
    <mergeCell ref="H23:J23"/>
    <mergeCell ref="B11:C11"/>
    <mergeCell ref="D11:J11"/>
    <mergeCell ref="B12:J12"/>
    <mergeCell ref="D13:J13"/>
    <mergeCell ref="C15:F15"/>
    <mergeCell ref="H15:J15"/>
    <mergeCell ref="B10:J10"/>
    <mergeCell ref="D2:N2"/>
    <mergeCell ref="D3:N3"/>
    <mergeCell ref="D4:N4"/>
    <mergeCell ref="D5:N5"/>
    <mergeCell ref="B9:J9"/>
    <mergeCell ref="H24:J24"/>
    <mergeCell ref="H47:J47"/>
    <mergeCell ref="H48:J48"/>
    <mergeCell ref="H49:J49"/>
    <mergeCell ref="H50:J50"/>
    <mergeCell ref="H35:J35"/>
    <mergeCell ref="H36:J36"/>
    <mergeCell ref="H37:J37"/>
    <mergeCell ref="H41:J41"/>
    <mergeCell ref="H42:J42"/>
    <mergeCell ref="H43:J43"/>
    <mergeCell ref="H44:J44"/>
    <mergeCell ref="H45:J45"/>
    <mergeCell ref="H46:J46"/>
  </mergeCells>
  <dataValidations count="3">
    <dataValidation type="list" allowBlank="1" showInputMessage="1" showErrorMessage="1" sqref="M50:M57 M23:M30 M32:M39 M41:M48 K23:K30 K32:K39 K41:K48 K50:K57 K16:K20" xr:uid="{00000000-0002-0000-0300-000000000000}">
      <formula1>$P$15:$P$20</formula1>
    </dataValidation>
    <dataValidation type="list" allowBlank="1" showInputMessage="1" showErrorMessage="1" sqref="L23:L30 L32:L39 L41:L48 L50:L57" xr:uid="{9BE0C8CF-19B3-4E36-82CD-E4BFD09A1E92}">
      <formula1>$P$23:$P$24</formula1>
    </dataValidation>
    <dataValidation type="list" allowBlank="1" showInputMessage="1" showErrorMessage="1" sqref="L16:L20" xr:uid="{EC7D9C9E-EC1B-4B51-872E-1C6E7FAC78AB}">
      <formula1>$P$23</formula1>
    </dataValidation>
  </dataValidations>
  <pageMargins left="0.7" right="0.7" top="0.75" bottom="0.75" header="0.3" footer="0.3"/>
  <pageSetup paperSize="9" scale="65" orientation="portrait" r:id="rId1"/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58"/>
  <sheetViews>
    <sheetView view="pageBreakPreview" zoomScaleNormal="100" zoomScaleSheetLayoutView="100" workbookViewId="0">
      <selection activeCell="Q7" sqref="Q7"/>
    </sheetView>
  </sheetViews>
  <sheetFormatPr defaultColWidth="9.140625" defaultRowHeight="15" x14ac:dyDescent="0.25"/>
  <cols>
    <col min="1" max="1" width="7.7109375" customWidth="1"/>
    <col min="2" max="2" width="10.85546875" customWidth="1"/>
    <col min="3" max="3" width="11.28515625" customWidth="1"/>
    <col min="7" max="7" width="10.7109375" bestFit="1" customWidth="1"/>
    <col min="8" max="8" width="13.28515625" bestFit="1" customWidth="1"/>
    <col min="12" max="12" width="11.140625" customWidth="1"/>
    <col min="13" max="13" width="10" bestFit="1" customWidth="1"/>
    <col min="19" max="19" width="11.28515625" bestFit="1" customWidth="1"/>
  </cols>
  <sheetData>
    <row r="2" spans="1:20" ht="24" x14ac:dyDescent="0.25">
      <c r="D2" s="143" t="str">
        <f>Resumo!D2</f>
        <v>CORPO NACIONAL DE ESCUTAS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20" ht="20.25" x14ac:dyDescent="0.25">
      <c r="D3" s="144" t="str">
        <f>Resumo!D3</f>
        <v>ESCUTISMO CATÓLICO PORTUGUÊS</v>
      </c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20" ht="24" x14ac:dyDescent="0.25">
      <c r="D4" s="143" t="str">
        <f>Resumo!D4</f>
        <v>XXXVI  MARGARIDAS – 2026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20" ht="18" x14ac:dyDescent="0.25">
      <c r="D5" s="145" t="str">
        <f>Resumo!D5</f>
        <v>CAMPO DE ATIVIDADES CHEFE ALMEIDA - MALPIQUE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8" spans="1:20" ht="15.75" thickBot="1" x14ac:dyDescent="0.3"/>
    <row r="9" spans="1:20" ht="18.75" customHeight="1" thickBot="1" x14ac:dyDescent="0.3">
      <c r="A9" s="14"/>
      <c r="B9" s="198" t="s">
        <v>41</v>
      </c>
      <c r="C9" s="199"/>
      <c r="D9" s="199"/>
      <c r="E9" s="199"/>
      <c r="F9" s="199"/>
      <c r="G9" s="199"/>
      <c r="H9" s="199"/>
      <c r="I9" s="199"/>
      <c r="J9" s="200"/>
      <c r="K9" s="44"/>
      <c r="L9" s="44"/>
      <c r="M9" s="44"/>
    </row>
    <row r="10" spans="1:20" ht="15.75" x14ac:dyDescent="0.25">
      <c r="A10" s="14"/>
      <c r="B10" s="201"/>
      <c r="C10" s="202"/>
      <c r="D10" s="202"/>
      <c r="E10" s="202"/>
      <c r="F10" s="202"/>
      <c r="G10" s="202"/>
      <c r="H10" s="202"/>
      <c r="I10" s="202"/>
      <c r="J10" s="203"/>
      <c r="K10" s="40"/>
      <c r="L10" s="40"/>
      <c r="M10" s="40"/>
    </row>
    <row r="11" spans="1:20" ht="15" customHeight="1" x14ac:dyDescent="0.25">
      <c r="A11" s="14"/>
      <c r="B11" s="204" t="s">
        <v>31</v>
      </c>
      <c r="C11" s="205"/>
      <c r="D11" s="206"/>
      <c r="E11" s="207"/>
      <c r="F11" s="207"/>
      <c r="G11" s="207"/>
      <c r="H11" s="207"/>
      <c r="I11" s="207"/>
      <c r="J11" s="208"/>
      <c r="K11" s="45"/>
      <c r="L11" s="45"/>
      <c r="M11" s="45"/>
    </row>
    <row r="12" spans="1:20" ht="15.75" x14ac:dyDescent="0.25">
      <c r="A12" s="14"/>
      <c r="B12" s="170"/>
      <c r="C12" s="171"/>
      <c r="D12" s="171"/>
      <c r="E12" s="171"/>
      <c r="F12" s="171"/>
      <c r="G12" s="171"/>
      <c r="H12" s="171"/>
      <c r="I12" s="171"/>
      <c r="J12" s="172"/>
      <c r="K12" s="40"/>
      <c r="L12" s="40"/>
      <c r="M12" s="40"/>
    </row>
    <row r="13" spans="1:20" ht="16.5" thickBot="1" x14ac:dyDescent="0.3">
      <c r="A13" s="14"/>
      <c r="B13" s="17" t="s">
        <v>20</v>
      </c>
      <c r="C13" s="3"/>
      <c r="D13" s="210"/>
      <c r="E13" s="210"/>
      <c r="F13" s="210"/>
      <c r="G13" s="210"/>
      <c r="H13" s="210"/>
      <c r="I13" s="210"/>
      <c r="J13" s="211"/>
      <c r="K13" s="45"/>
      <c r="L13" s="45"/>
      <c r="M13" s="45"/>
    </row>
    <row r="14" spans="1:20" ht="16.5" thickBot="1" x14ac:dyDescent="0.3">
      <c r="A14" s="14"/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1:20" ht="15.75" thickBot="1" x14ac:dyDescent="0.3">
      <c r="A15" s="217" t="s">
        <v>44</v>
      </c>
      <c r="B15" s="41" t="s">
        <v>36</v>
      </c>
      <c r="C15" s="197" t="s">
        <v>32</v>
      </c>
      <c r="D15" s="197"/>
      <c r="E15" s="197"/>
      <c r="F15" s="197"/>
      <c r="G15" s="42" t="s">
        <v>35</v>
      </c>
      <c r="H15" s="191" t="s">
        <v>49</v>
      </c>
      <c r="I15" s="192"/>
      <c r="J15" s="193"/>
      <c r="K15" s="49" t="s">
        <v>50</v>
      </c>
      <c r="L15" s="93" t="s">
        <v>75</v>
      </c>
      <c r="M15" s="49" t="s">
        <v>71</v>
      </c>
      <c r="P15" s="43" t="s">
        <v>51</v>
      </c>
      <c r="Q15">
        <f>COUNTIF($K$16:$K$57,"XXL")</f>
        <v>0</v>
      </c>
      <c r="S15" t="s">
        <v>62</v>
      </c>
      <c r="T15">
        <f>COUNTIF($M$16:$M$57,"Caminho")</f>
        <v>0</v>
      </c>
    </row>
    <row r="16" spans="1:20" x14ac:dyDescent="0.25">
      <c r="A16" s="218"/>
      <c r="B16" s="4"/>
      <c r="C16" s="212"/>
      <c r="D16" s="212"/>
      <c r="E16" s="212"/>
      <c r="F16" s="212"/>
      <c r="G16" s="74"/>
      <c r="H16" s="182"/>
      <c r="I16" s="183"/>
      <c r="J16" s="184"/>
      <c r="K16" s="50"/>
      <c r="L16" s="50"/>
      <c r="M16" s="90"/>
      <c r="P16" s="43" t="s">
        <v>52</v>
      </c>
      <c r="Q16">
        <f>COUNTIF($K$16:$K$57,"XL")</f>
        <v>0</v>
      </c>
      <c r="S16" t="s">
        <v>63</v>
      </c>
      <c r="T16">
        <f>COUNTIF($M$16:$M$57,"Comunidade")</f>
        <v>0</v>
      </c>
    </row>
    <row r="17" spans="1:20" x14ac:dyDescent="0.25">
      <c r="A17" s="218"/>
      <c r="B17" s="6"/>
      <c r="C17" s="196"/>
      <c r="D17" s="196"/>
      <c r="E17" s="196"/>
      <c r="F17" s="196"/>
      <c r="G17" s="7"/>
      <c r="H17" s="185"/>
      <c r="I17" s="186"/>
      <c r="J17" s="187"/>
      <c r="K17" s="50"/>
      <c r="L17" s="50"/>
      <c r="M17" s="90"/>
      <c r="P17" s="43" t="s">
        <v>53</v>
      </c>
      <c r="Q17">
        <f>COUNTIF($K$16:$K$57,"L")</f>
        <v>0</v>
      </c>
      <c r="S17" t="s">
        <v>64</v>
      </c>
      <c r="T17">
        <f>COUNTIF($M$16:$M$57,"Serviço")</f>
        <v>0</v>
      </c>
    </row>
    <row r="18" spans="1:20" x14ac:dyDescent="0.25">
      <c r="A18" s="218"/>
      <c r="B18" s="6"/>
      <c r="C18" s="196"/>
      <c r="D18" s="196"/>
      <c r="E18" s="196"/>
      <c r="F18" s="196"/>
      <c r="G18" s="7"/>
      <c r="H18" s="185"/>
      <c r="I18" s="186"/>
      <c r="J18" s="187"/>
      <c r="K18" s="50"/>
      <c r="L18" s="50"/>
      <c r="M18" s="90"/>
      <c r="P18" s="43" t="s">
        <v>54</v>
      </c>
      <c r="Q18">
        <f>COUNTIF($K$16:$K$57,"M")</f>
        <v>0</v>
      </c>
      <c r="S18" t="s">
        <v>65</v>
      </c>
      <c r="T18">
        <f>COUNTIF($M$16:$M$57,"Partida")</f>
        <v>0</v>
      </c>
    </row>
    <row r="19" spans="1:20" x14ac:dyDescent="0.25">
      <c r="A19" s="218"/>
      <c r="B19" s="6"/>
      <c r="C19" s="196"/>
      <c r="D19" s="196"/>
      <c r="E19" s="196"/>
      <c r="F19" s="196"/>
      <c r="G19" s="7"/>
      <c r="H19" s="185"/>
      <c r="I19" s="186"/>
      <c r="J19" s="187"/>
      <c r="K19" s="50"/>
      <c r="L19" s="50"/>
      <c r="M19" s="90"/>
      <c r="P19" s="43" t="s">
        <v>55</v>
      </c>
      <c r="Q19">
        <f>COUNTIF($K$16:$K$57,"S")</f>
        <v>0</v>
      </c>
    </row>
    <row r="20" spans="1:20" ht="15.75" thickBot="1" x14ac:dyDescent="0.3">
      <c r="A20" s="219"/>
      <c r="B20" s="8"/>
      <c r="C20" s="194"/>
      <c r="D20" s="194"/>
      <c r="E20" s="194"/>
      <c r="F20" s="194"/>
      <c r="G20" s="9"/>
      <c r="H20" s="188"/>
      <c r="I20" s="189"/>
      <c r="J20" s="190"/>
      <c r="K20" s="51"/>
      <c r="L20" s="50"/>
      <c r="M20" s="91"/>
      <c r="N20">
        <f>COUNTA(C15:F20)-1</f>
        <v>0</v>
      </c>
      <c r="P20" s="43" t="s">
        <v>56</v>
      </c>
      <c r="Q20">
        <f>COUNTIF($K$16:$K$57,"XS")</f>
        <v>0</v>
      </c>
    </row>
    <row r="21" spans="1:20" ht="15.75" thickBot="1" x14ac:dyDescent="0.3">
      <c r="E21" s="209"/>
      <c r="F21" s="209"/>
      <c r="G21" s="209"/>
      <c r="P21" s="43"/>
    </row>
    <row r="22" spans="1:20" ht="15.75" thickBot="1" x14ac:dyDescent="0.3">
      <c r="B22" s="41" t="s">
        <v>40</v>
      </c>
      <c r="C22" s="197" t="s">
        <v>32</v>
      </c>
      <c r="D22" s="197"/>
      <c r="E22" s="197"/>
      <c r="F22" s="197"/>
      <c r="G22" s="42" t="s">
        <v>35</v>
      </c>
      <c r="H22" s="191" t="s">
        <v>49</v>
      </c>
      <c r="I22" s="192"/>
      <c r="J22" s="193"/>
      <c r="K22" s="49" t="s">
        <v>50</v>
      </c>
      <c r="L22" s="49" t="s">
        <v>75</v>
      </c>
      <c r="M22" s="59" t="s">
        <v>61</v>
      </c>
      <c r="P22" s="43"/>
    </row>
    <row r="23" spans="1:20" x14ac:dyDescent="0.25">
      <c r="B23" s="4"/>
      <c r="C23" s="212"/>
      <c r="D23" s="212"/>
      <c r="E23" s="212"/>
      <c r="F23" s="212"/>
      <c r="G23" s="74"/>
      <c r="H23" s="182"/>
      <c r="I23" s="183"/>
      <c r="J23" s="184"/>
      <c r="K23" s="50"/>
      <c r="L23" s="50"/>
      <c r="M23" s="60"/>
      <c r="P23" s="43" t="s">
        <v>76</v>
      </c>
      <c r="Q23">
        <f>COUNTIF($L$16:$L$57,"SIM")</f>
        <v>0</v>
      </c>
    </row>
    <row r="24" spans="1:20" x14ac:dyDescent="0.25">
      <c r="B24" s="4"/>
      <c r="C24" s="196"/>
      <c r="D24" s="196"/>
      <c r="E24" s="196"/>
      <c r="F24" s="196"/>
      <c r="G24" s="75"/>
      <c r="H24" s="185"/>
      <c r="I24" s="186"/>
      <c r="J24" s="187"/>
      <c r="K24" s="50"/>
      <c r="L24" s="50"/>
      <c r="M24" s="60"/>
      <c r="P24" s="43"/>
    </row>
    <row r="25" spans="1:20" x14ac:dyDescent="0.25">
      <c r="B25" s="4"/>
      <c r="C25" s="196"/>
      <c r="D25" s="196"/>
      <c r="E25" s="196"/>
      <c r="F25" s="196"/>
      <c r="G25" s="75"/>
      <c r="H25" s="185"/>
      <c r="I25" s="186"/>
      <c r="J25" s="187"/>
      <c r="K25" s="50"/>
      <c r="L25" s="50"/>
      <c r="M25" s="60"/>
    </row>
    <row r="26" spans="1:20" x14ac:dyDescent="0.25">
      <c r="B26" s="6"/>
      <c r="C26" s="212"/>
      <c r="D26" s="212"/>
      <c r="E26" s="212"/>
      <c r="F26" s="212"/>
      <c r="G26" s="74"/>
      <c r="H26" s="185"/>
      <c r="I26" s="186"/>
      <c r="J26" s="187"/>
      <c r="K26" s="50"/>
      <c r="L26" s="50"/>
      <c r="M26" s="60"/>
    </row>
    <row r="27" spans="1:20" x14ac:dyDescent="0.25">
      <c r="B27" s="6"/>
      <c r="C27" s="196"/>
      <c r="D27" s="196"/>
      <c r="E27" s="196"/>
      <c r="F27" s="196"/>
      <c r="G27" s="7"/>
      <c r="H27" s="185"/>
      <c r="I27" s="186"/>
      <c r="J27" s="187"/>
      <c r="K27" s="50"/>
      <c r="L27" s="50"/>
      <c r="M27" s="60"/>
    </row>
    <row r="28" spans="1:20" x14ac:dyDescent="0.25">
      <c r="B28" s="6"/>
      <c r="C28" s="196"/>
      <c r="D28" s="196"/>
      <c r="E28" s="196"/>
      <c r="F28" s="196"/>
      <c r="G28" s="7"/>
      <c r="H28" s="185"/>
      <c r="I28" s="186"/>
      <c r="J28" s="187"/>
      <c r="K28" s="50"/>
      <c r="L28" s="50"/>
      <c r="M28" s="60"/>
    </row>
    <row r="29" spans="1:20" x14ac:dyDescent="0.25">
      <c r="B29" s="6"/>
      <c r="C29" s="196"/>
      <c r="D29" s="196"/>
      <c r="E29" s="196"/>
      <c r="F29" s="196"/>
      <c r="G29" s="7"/>
      <c r="H29" s="185"/>
      <c r="I29" s="186"/>
      <c r="J29" s="187"/>
      <c r="K29" s="50"/>
      <c r="L29" s="50"/>
      <c r="M29" s="60"/>
    </row>
    <row r="30" spans="1:20" ht="15.75" thickBot="1" x14ac:dyDescent="0.3">
      <c r="B30" s="8"/>
      <c r="C30" s="194"/>
      <c r="D30" s="194"/>
      <c r="E30" s="194"/>
      <c r="F30" s="194"/>
      <c r="G30" s="9"/>
      <c r="H30" s="188"/>
      <c r="I30" s="189"/>
      <c r="J30" s="190"/>
      <c r="K30" s="50"/>
      <c r="L30" s="50"/>
      <c r="M30" s="60"/>
    </row>
    <row r="31" spans="1:20" ht="15.75" thickBot="1" x14ac:dyDescent="0.3">
      <c r="B31" s="41" t="s">
        <v>40</v>
      </c>
      <c r="C31" s="197" t="s">
        <v>32</v>
      </c>
      <c r="D31" s="197"/>
      <c r="E31" s="197"/>
      <c r="F31" s="197"/>
      <c r="G31" s="42" t="s">
        <v>35</v>
      </c>
      <c r="H31" s="191" t="s">
        <v>49</v>
      </c>
      <c r="I31" s="192"/>
      <c r="J31" s="193"/>
      <c r="K31" s="49" t="s">
        <v>50</v>
      </c>
      <c r="L31" s="49" t="s">
        <v>75</v>
      </c>
      <c r="M31" s="59" t="s">
        <v>61</v>
      </c>
    </row>
    <row r="32" spans="1:20" x14ac:dyDescent="0.25">
      <c r="B32" s="4"/>
      <c r="C32" s="212"/>
      <c r="D32" s="212"/>
      <c r="E32" s="212"/>
      <c r="F32" s="212"/>
      <c r="G32" s="5"/>
      <c r="H32" s="182"/>
      <c r="I32" s="183"/>
      <c r="J32" s="184"/>
      <c r="K32" s="50"/>
      <c r="L32" s="50"/>
      <c r="M32" s="60"/>
    </row>
    <row r="33" spans="2:13" x14ac:dyDescent="0.25">
      <c r="B33" s="6"/>
      <c r="C33" s="196"/>
      <c r="D33" s="196"/>
      <c r="E33" s="196"/>
      <c r="F33" s="196"/>
      <c r="G33" s="7"/>
      <c r="H33" s="185"/>
      <c r="I33" s="186"/>
      <c r="J33" s="187"/>
      <c r="K33" s="50"/>
      <c r="L33" s="50"/>
      <c r="M33" s="60"/>
    </row>
    <row r="34" spans="2:13" x14ac:dyDescent="0.25">
      <c r="B34" s="6"/>
      <c r="C34" s="196"/>
      <c r="D34" s="196"/>
      <c r="E34" s="196"/>
      <c r="F34" s="196"/>
      <c r="G34" s="7"/>
      <c r="H34" s="185"/>
      <c r="I34" s="186"/>
      <c r="J34" s="187"/>
      <c r="K34" s="50"/>
      <c r="L34" s="50"/>
      <c r="M34" s="60"/>
    </row>
    <row r="35" spans="2:13" x14ac:dyDescent="0.25">
      <c r="B35" s="6"/>
      <c r="C35" s="196"/>
      <c r="D35" s="196"/>
      <c r="E35" s="196"/>
      <c r="F35" s="196"/>
      <c r="G35" s="7"/>
      <c r="H35" s="185"/>
      <c r="I35" s="186"/>
      <c r="J35" s="187"/>
      <c r="K35" s="50"/>
      <c r="L35" s="50"/>
      <c r="M35" s="60"/>
    </row>
    <row r="36" spans="2:13" x14ac:dyDescent="0.25">
      <c r="B36" s="6"/>
      <c r="C36" s="196"/>
      <c r="D36" s="196"/>
      <c r="E36" s="196"/>
      <c r="F36" s="196"/>
      <c r="G36" s="7"/>
      <c r="H36" s="185"/>
      <c r="I36" s="186"/>
      <c r="J36" s="187"/>
      <c r="K36" s="50"/>
      <c r="L36" s="50"/>
      <c r="M36" s="60"/>
    </row>
    <row r="37" spans="2:13" x14ac:dyDescent="0.25">
      <c r="B37" s="6"/>
      <c r="C37" s="196"/>
      <c r="D37" s="196"/>
      <c r="E37" s="196"/>
      <c r="F37" s="196"/>
      <c r="G37" s="7"/>
      <c r="H37" s="185"/>
      <c r="I37" s="186"/>
      <c r="J37" s="187"/>
      <c r="K37" s="50"/>
      <c r="L37" s="50"/>
      <c r="M37" s="60"/>
    </row>
    <row r="38" spans="2:13" x14ac:dyDescent="0.25">
      <c r="B38" s="6"/>
      <c r="C38" s="196"/>
      <c r="D38" s="196"/>
      <c r="E38" s="196"/>
      <c r="F38" s="196"/>
      <c r="G38" s="7"/>
      <c r="H38" s="185"/>
      <c r="I38" s="186"/>
      <c r="J38" s="187"/>
      <c r="K38" s="50"/>
      <c r="L38" s="50"/>
      <c r="M38" s="60"/>
    </row>
    <row r="39" spans="2:13" ht="15.75" thickBot="1" x14ac:dyDescent="0.3">
      <c r="B39" s="8"/>
      <c r="C39" s="194"/>
      <c r="D39" s="194"/>
      <c r="E39" s="194"/>
      <c r="F39" s="194"/>
      <c r="G39" s="9"/>
      <c r="H39" s="188"/>
      <c r="I39" s="189"/>
      <c r="J39" s="190"/>
      <c r="K39" s="50"/>
      <c r="L39" s="50"/>
      <c r="M39" s="60"/>
    </row>
    <row r="40" spans="2:13" ht="15.75" thickBot="1" x14ac:dyDescent="0.3">
      <c r="B40" s="41" t="s">
        <v>40</v>
      </c>
      <c r="C40" s="197" t="s">
        <v>32</v>
      </c>
      <c r="D40" s="197"/>
      <c r="E40" s="197"/>
      <c r="F40" s="197"/>
      <c r="G40" s="42" t="s">
        <v>35</v>
      </c>
      <c r="H40" s="191" t="s">
        <v>49</v>
      </c>
      <c r="I40" s="192"/>
      <c r="J40" s="193"/>
      <c r="K40" s="49" t="s">
        <v>50</v>
      </c>
      <c r="L40" s="49" t="s">
        <v>75</v>
      </c>
      <c r="M40" s="59" t="s">
        <v>61</v>
      </c>
    </row>
    <row r="41" spans="2:13" x14ac:dyDescent="0.25">
      <c r="B41" s="4"/>
      <c r="C41" s="212"/>
      <c r="D41" s="212"/>
      <c r="E41" s="212"/>
      <c r="F41" s="212"/>
      <c r="G41" s="5"/>
      <c r="H41" s="182"/>
      <c r="I41" s="183"/>
      <c r="J41" s="184"/>
      <c r="K41" s="50"/>
      <c r="L41" s="50"/>
      <c r="M41" s="60"/>
    </row>
    <row r="42" spans="2:13" x14ac:dyDescent="0.25">
      <c r="B42" s="6"/>
      <c r="C42" s="196"/>
      <c r="D42" s="196"/>
      <c r="E42" s="196"/>
      <c r="F42" s="196"/>
      <c r="G42" s="7"/>
      <c r="H42" s="185"/>
      <c r="I42" s="186"/>
      <c r="J42" s="187"/>
      <c r="K42" s="50"/>
      <c r="L42" s="50"/>
      <c r="M42" s="60"/>
    </row>
    <row r="43" spans="2:13" x14ac:dyDescent="0.25">
      <c r="B43" s="6"/>
      <c r="C43" s="196"/>
      <c r="D43" s="196"/>
      <c r="E43" s="196"/>
      <c r="F43" s="196"/>
      <c r="G43" s="7"/>
      <c r="H43" s="185"/>
      <c r="I43" s="186"/>
      <c r="J43" s="187"/>
      <c r="K43" s="50"/>
      <c r="L43" s="50"/>
      <c r="M43" s="60"/>
    </row>
    <row r="44" spans="2:13" x14ac:dyDescent="0.25">
      <c r="B44" s="6"/>
      <c r="C44" s="196"/>
      <c r="D44" s="196"/>
      <c r="E44" s="196"/>
      <c r="F44" s="196"/>
      <c r="G44" s="7"/>
      <c r="H44" s="185"/>
      <c r="I44" s="186"/>
      <c r="J44" s="187"/>
      <c r="K44" s="50"/>
      <c r="L44" s="50"/>
      <c r="M44" s="60"/>
    </row>
    <row r="45" spans="2:13" x14ac:dyDescent="0.25">
      <c r="B45" s="6"/>
      <c r="C45" s="196"/>
      <c r="D45" s="196"/>
      <c r="E45" s="196"/>
      <c r="F45" s="196"/>
      <c r="G45" s="7"/>
      <c r="H45" s="185"/>
      <c r="I45" s="186"/>
      <c r="J45" s="187"/>
      <c r="K45" s="50"/>
      <c r="L45" s="50"/>
      <c r="M45" s="60"/>
    </row>
    <row r="46" spans="2:13" x14ac:dyDescent="0.25">
      <c r="B46" s="6"/>
      <c r="C46" s="196"/>
      <c r="D46" s="196"/>
      <c r="E46" s="196"/>
      <c r="F46" s="196"/>
      <c r="G46" s="7"/>
      <c r="H46" s="185"/>
      <c r="I46" s="186"/>
      <c r="J46" s="187"/>
      <c r="K46" s="50"/>
      <c r="L46" s="50"/>
      <c r="M46" s="60"/>
    </row>
    <row r="47" spans="2:13" x14ac:dyDescent="0.25">
      <c r="B47" s="6"/>
      <c r="C47" s="196"/>
      <c r="D47" s="196"/>
      <c r="E47" s="196"/>
      <c r="F47" s="196"/>
      <c r="G47" s="7"/>
      <c r="H47" s="185"/>
      <c r="I47" s="186"/>
      <c r="J47" s="187"/>
      <c r="K47" s="50"/>
      <c r="L47" s="50"/>
      <c r="M47" s="60"/>
    </row>
    <row r="48" spans="2:13" ht="15.75" thickBot="1" x14ac:dyDescent="0.3">
      <c r="B48" s="8"/>
      <c r="C48" s="194"/>
      <c r="D48" s="194"/>
      <c r="E48" s="194"/>
      <c r="F48" s="194"/>
      <c r="G48" s="9"/>
      <c r="H48" s="188"/>
      <c r="I48" s="189"/>
      <c r="J48" s="190"/>
      <c r="K48" s="50"/>
      <c r="L48" s="50"/>
      <c r="M48" s="60"/>
    </row>
    <row r="49" spans="2:14" ht="15.75" thickBot="1" x14ac:dyDescent="0.3">
      <c r="B49" s="41" t="s">
        <v>40</v>
      </c>
      <c r="C49" s="197" t="s">
        <v>32</v>
      </c>
      <c r="D49" s="197"/>
      <c r="E49" s="197"/>
      <c r="F49" s="197"/>
      <c r="G49" s="42" t="s">
        <v>35</v>
      </c>
      <c r="H49" s="191" t="s">
        <v>49</v>
      </c>
      <c r="I49" s="192"/>
      <c r="J49" s="193"/>
      <c r="K49" s="49" t="s">
        <v>50</v>
      </c>
      <c r="L49" s="49" t="s">
        <v>75</v>
      </c>
      <c r="M49" s="59" t="s">
        <v>61</v>
      </c>
    </row>
    <row r="50" spans="2:14" x14ac:dyDescent="0.25">
      <c r="B50" s="4"/>
      <c r="C50" s="212"/>
      <c r="D50" s="212"/>
      <c r="E50" s="212"/>
      <c r="F50" s="212"/>
      <c r="G50" s="5"/>
      <c r="H50" s="182"/>
      <c r="I50" s="183"/>
      <c r="J50" s="184"/>
      <c r="K50" s="50"/>
      <c r="L50" s="50"/>
      <c r="M50" s="60"/>
    </row>
    <row r="51" spans="2:14" x14ac:dyDescent="0.25">
      <c r="B51" s="6"/>
      <c r="C51" s="196"/>
      <c r="D51" s="196"/>
      <c r="E51" s="196"/>
      <c r="F51" s="196"/>
      <c r="G51" s="7"/>
      <c r="H51" s="185"/>
      <c r="I51" s="186"/>
      <c r="J51" s="187"/>
      <c r="K51" s="50"/>
      <c r="L51" s="50"/>
      <c r="M51" s="60"/>
    </row>
    <row r="52" spans="2:14" x14ac:dyDescent="0.25">
      <c r="B52" s="6"/>
      <c r="C52" s="196"/>
      <c r="D52" s="196"/>
      <c r="E52" s="196"/>
      <c r="F52" s="196"/>
      <c r="G52" s="7"/>
      <c r="H52" s="185"/>
      <c r="I52" s="186"/>
      <c r="J52" s="187"/>
      <c r="K52" s="50"/>
      <c r="L52" s="50"/>
      <c r="M52" s="60"/>
    </row>
    <row r="53" spans="2:14" x14ac:dyDescent="0.25">
      <c r="B53" s="6"/>
      <c r="C53" s="196"/>
      <c r="D53" s="196"/>
      <c r="E53" s="196"/>
      <c r="F53" s="196"/>
      <c r="G53" s="7"/>
      <c r="H53" s="185"/>
      <c r="I53" s="186"/>
      <c r="J53" s="187"/>
      <c r="K53" s="50"/>
      <c r="L53" s="50"/>
      <c r="M53" s="60"/>
    </row>
    <row r="54" spans="2:14" x14ac:dyDescent="0.25">
      <c r="B54" s="6"/>
      <c r="C54" s="196"/>
      <c r="D54" s="196"/>
      <c r="E54" s="196"/>
      <c r="F54" s="196"/>
      <c r="G54" s="7"/>
      <c r="H54" s="185"/>
      <c r="I54" s="186"/>
      <c r="J54" s="187"/>
      <c r="K54" s="50"/>
      <c r="L54" s="50"/>
      <c r="M54" s="60"/>
    </row>
    <row r="55" spans="2:14" x14ac:dyDescent="0.25">
      <c r="B55" s="6"/>
      <c r="C55" s="196"/>
      <c r="D55" s="196"/>
      <c r="E55" s="196"/>
      <c r="F55" s="196"/>
      <c r="G55" s="7"/>
      <c r="H55" s="185"/>
      <c r="I55" s="186"/>
      <c r="J55" s="187"/>
      <c r="K55" s="50"/>
      <c r="L55" s="50"/>
      <c r="M55" s="60"/>
    </row>
    <row r="56" spans="2:14" x14ac:dyDescent="0.25">
      <c r="B56" s="6"/>
      <c r="C56" s="196"/>
      <c r="D56" s="196"/>
      <c r="E56" s="196"/>
      <c r="F56" s="196"/>
      <c r="G56" s="7"/>
      <c r="H56" s="185"/>
      <c r="I56" s="186"/>
      <c r="J56" s="187"/>
      <c r="K56" s="50"/>
      <c r="L56" s="50"/>
      <c r="M56" s="60"/>
    </row>
    <row r="57" spans="2:14" ht="15.75" thickBot="1" x14ac:dyDescent="0.3">
      <c r="B57" s="8"/>
      <c r="C57" s="194"/>
      <c r="D57" s="194"/>
      <c r="E57" s="194"/>
      <c r="F57" s="194"/>
      <c r="G57" s="9"/>
      <c r="H57" s="188"/>
      <c r="I57" s="189"/>
      <c r="J57" s="190"/>
      <c r="K57" s="50"/>
      <c r="L57" s="50"/>
      <c r="M57" s="60"/>
      <c r="N57">
        <f>COUNTA(C22:F57)-4</f>
        <v>0</v>
      </c>
    </row>
    <row r="58" spans="2:14" x14ac:dyDescent="0.25">
      <c r="C58" s="213"/>
      <c r="D58" s="213"/>
      <c r="E58" s="213"/>
      <c r="F58" s="213"/>
    </row>
  </sheetData>
  <sheetProtection algorithmName="SHA-512" hashValue="Wk0WjXVrsjipsgniksFiig25hO5+SKnSOaIAoyAgH+v1LbCTRqD9jxGWVf5Q3BJKTm6uLEKOsTWw45zKIjlO1w==" saltValue="REPHWcEFQAQ+XpjtTrkEEQ==" spinCount="100000" sheet="1" objects="1" scenarios="1"/>
  <mergeCells count="97">
    <mergeCell ref="C56:F56"/>
    <mergeCell ref="C57:F57"/>
    <mergeCell ref="C58:F58"/>
    <mergeCell ref="H56:J56"/>
    <mergeCell ref="H57:J57"/>
    <mergeCell ref="A15:A20"/>
    <mergeCell ref="C53:F53"/>
    <mergeCell ref="C54:F54"/>
    <mergeCell ref="C47:F47"/>
    <mergeCell ref="C48:F48"/>
    <mergeCell ref="C49:F49"/>
    <mergeCell ref="C44:F44"/>
    <mergeCell ref="C45:F45"/>
    <mergeCell ref="C46:F46"/>
    <mergeCell ref="C41:F41"/>
    <mergeCell ref="C42:F42"/>
    <mergeCell ref="C43:F43"/>
    <mergeCell ref="C35:F35"/>
    <mergeCell ref="C36:F36"/>
    <mergeCell ref="C37:F37"/>
    <mergeCell ref="C29:F29"/>
    <mergeCell ref="C55:F55"/>
    <mergeCell ref="C50:F50"/>
    <mergeCell ref="C51:F51"/>
    <mergeCell ref="C52:F52"/>
    <mergeCell ref="H52:J52"/>
    <mergeCell ref="H53:J53"/>
    <mergeCell ref="H54:J54"/>
    <mergeCell ref="H55:J55"/>
    <mergeCell ref="H51:J51"/>
    <mergeCell ref="C38:F38"/>
    <mergeCell ref="C39:F39"/>
    <mergeCell ref="C40:F40"/>
    <mergeCell ref="H38:J38"/>
    <mergeCell ref="H39:J39"/>
    <mergeCell ref="H40:J40"/>
    <mergeCell ref="C32:F32"/>
    <mergeCell ref="C33:F33"/>
    <mergeCell ref="C34:F34"/>
    <mergeCell ref="H32:J32"/>
    <mergeCell ref="H33:J33"/>
    <mergeCell ref="H34:J34"/>
    <mergeCell ref="C30:F30"/>
    <mergeCell ref="C31:F31"/>
    <mergeCell ref="H29:J29"/>
    <mergeCell ref="H30:J30"/>
    <mergeCell ref="H31:J31"/>
    <mergeCell ref="C25:F25"/>
    <mergeCell ref="H25:J25"/>
    <mergeCell ref="C26:F26"/>
    <mergeCell ref="C27:F27"/>
    <mergeCell ref="C28:F28"/>
    <mergeCell ref="H26:J26"/>
    <mergeCell ref="H27:J27"/>
    <mergeCell ref="H28:J28"/>
    <mergeCell ref="H16:J16"/>
    <mergeCell ref="H17:J17"/>
    <mergeCell ref="H18:J18"/>
    <mergeCell ref="C23:F23"/>
    <mergeCell ref="C24:F24"/>
    <mergeCell ref="C22:F22"/>
    <mergeCell ref="C16:F16"/>
    <mergeCell ref="C17:F17"/>
    <mergeCell ref="C18:F18"/>
    <mergeCell ref="C19:F19"/>
    <mergeCell ref="C20:F20"/>
    <mergeCell ref="E21:G21"/>
    <mergeCell ref="H19:J19"/>
    <mergeCell ref="H20:J20"/>
    <mergeCell ref="H22:J22"/>
    <mergeCell ref="H23:J23"/>
    <mergeCell ref="B11:C11"/>
    <mergeCell ref="D11:J11"/>
    <mergeCell ref="B12:J12"/>
    <mergeCell ref="D13:J13"/>
    <mergeCell ref="C15:F15"/>
    <mergeCell ref="H15:J15"/>
    <mergeCell ref="B10:J10"/>
    <mergeCell ref="D2:N2"/>
    <mergeCell ref="D3:N3"/>
    <mergeCell ref="D4:N4"/>
    <mergeCell ref="D5:N5"/>
    <mergeCell ref="B9:J9"/>
    <mergeCell ref="H24:J24"/>
    <mergeCell ref="H47:J47"/>
    <mergeCell ref="H48:J48"/>
    <mergeCell ref="H49:J49"/>
    <mergeCell ref="H50:J50"/>
    <mergeCell ref="H35:J35"/>
    <mergeCell ref="H36:J36"/>
    <mergeCell ref="H37:J37"/>
    <mergeCell ref="H41:J41"/>
    <mergeCell ref="H42:J42"/>
    <mergeCell ref="H43:J43"/>
    <mergeCell ref="H44:J44"/>
    <mergeCell ref="H45:J45"/>
    <mergeCell ref="H46:J46"/>
  </mergeCells>
  <dataValidations count="4">
    <dataValidation type="list" allowBlank="1" showInputMessage="1" showErrorMessage="1" sqref="M23:M30 M32:M39 M41:M48 M50:M57" xr:uid="{00000000-0002-0000-0400-000001000000}">
      <formula1>$S$15:$S$18</formula1>
    </dataValidation>
    <dataValidation type="list" allowBlank="1" showInputMessage="1" showErrorMessage="1" sqref="K50:K57 K23:K30 K32:K39 K41:K48 K16:K20" xr:uid="{00000000-0002-0000-0400-000002000000}">
      <formula1>$P$15:$P$20</formula1>
    </dataValidation>
    <dataValidation type="list" allowBlank="1" showInputMessage="1" showErrorMessage="1" sqref="L23:L30 L32:L39 L41:L48 L50:L57" xr:uid="{448007CA-E022-4F2E-A170-0C5D5DB23210}">
      <formula1>$P$23:$P$24</formula1>
    </dataValidation>
    <dataValidation type="list" allowBlank="1" showInputMessage="1" showErrorMessage="1" sqref="L16:L20" xr:uid="{EE2DF291-CF44-47D1-AA26-6472062CDEF5}">
      <formula1>$P$23</formula1>
    </dataValidation>
  </dataValidations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65" orientation="portrait" r:id="rId1"/>
  <colBreaks count="1" manualBreakCount="1">
    <brk id="1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26"/>
  <sheetViews>
    <sheetView view="pageBreakPreview" zoomScaleNormal="100" zoomScaleSheetLayoutView="100" workbookViewId="0">
      <selection activeCell="V21" sqref="V21"/>
    </sheetView>
  </sheetViews>
  <sheetFormatPr defaultColWidth="9.140625" defaultRowHeight="15" x14ac:dyDescent="0.25"/>
  <cols>
    <col min="1" max="1" width="7.7109375" customWidth="1"/>
    <col min="2" max="2" width="10.85546875" customWidth="1"/>
    <col min="3" max="3" width="11.28515625" customWidth="1"/>
    <col min="7" max="7" width="10.85546875" bestFit="1" customWidth="1"/>
    <col min="8" max="8" width="13.28515625" bestFit="1" customWidth="1"/>
    <col min="12" max="12" width="11.140625" customWidth="1"/>
  </cols>
  <sheetData>
    <row r="2" spans="1:15" ht="24" x14ac:dyDescent="0.25">
      <c r="D2" s="143" t="str">
        <f>Resumo!D2</f>
        <v>CORPO NACIONAL DE ESCUTAS</v>
      </c>
      <c r="E2" s="143"/>
      <c r="F2" s="143"/>
      <c r="G2" s="143"/>
      <c r="H2" s="143"/>
      <c r="I2" s="143"/>
      <c r="J2" s="143"/>
      <c r="K2" s="143"/>
      <c r="L2" s="143"/>
      <c r="M2" s="143"/>
    </row>
    <row r="3" spans="1:15" ht="20.25" x14ac:dyDescent="0.25">
      <c r="D3" s="144" t="str">
        <f>Resumo!D3</f>
        <v>ESCUTISMO CATÓLICO PORTUGUÊS</v>
      </c>
      <c r="E3" s="144"/>
      <c r="F3" s="144"/>
      <c r="G3" s="144"/>
      <c r="H3" s="144"/>
      <c r="I3" s="144"/>
      <c r="J3" s="144"/>
      <c r="K3" s="144"/>
      <c r="L3" s="144"/>
      <c r="M3" s="144"/>
    </row>
    <row r="4" spans="1:15" ht="24" x14ac:dyDescent="0.25">
      <c r="D4" s="143" t="str">
        <f>Resumo!D4</f>
        <v>XXXVI  MARGARIDAS – 2026</v>
      </c>
      <c r="E4" s="143"/>
      <c r="F4" s="143"/>
      <c r="G4" s="143"/>
      <c r="H4" s="143"/>
      <c r="I4" s="143"/>
      <c r="J4" s="143"/>
      <c r="K4" s="143"/>
      <c r="L4" s="143"/>
      <c r="M4" s="143"/>
    </row>
    <row r="5" spans="1:15" ht="18" x14ac:dyDescent="0.25">
      <c r="D5" s="145" t="str">
        <f>Resumo!D5</f>
        <v>CAMPO DE ATIVIDADES CHEFE ALMEIDA - MALPIQUE</v>
      </c>
      <c r="E5" s="145"/>
      <c r="F5" s="145"/>
      <c r="G5" s="145"/>
      <c r="H5" s="145"/>
      <c r="I5" s="145"/>
      <c r="J5" s="145"/>
      <c r="K5" s="145"/>
      <c r="L5" s="145"/>
      <c r="M5" s="145"/>
    </row>
    <row r="8" spans="1:15" ht="15.75" thickBot="1" x14ac:dyDescent="0.3"/>
    <row r="9" spans="1:15" ht="18.75" customHeight="1" thickBot="1" x14ac:dyDescent="0.3">
      <c r="A9" s="14"/>
      <c r="B9" s="198" t="s">
        <v>45</v>
      </c>
      <c r="C9" s="199"/>
      <c r="D9" s="199"/>
      <c r="E9" s="199"/>
      <c r="F9" s="199"/>
      <c r="G9" s="199"/>
      <c r="H9" s="199"/>
      <c r="I9" s="199"/>
      <c r="J9" s="200"/>
      <c r="K9" s="44"/>
      <c r="L9" s="44"/>
    </row>
    <row r="10" spans="1:15" ht="15.75" x14ac:dyDescent="0.25">
      <c r="A10" s="14"/>
      <c r="B10" s="201"/>
      <c r="C10" s="202"/>
      <c r="D10" s="202"/>
      <c r="E10" s="202"/>
      <c r="F10" s="202"/>
      <c r="G10" s="202"/>
      <c r="H10" s="202"/>
      <c r="I10" s="202"/>
      <c r="J10" s="203"/>
      <c r="K10" s="40"/>
      <c r="L10" s="40"/>
    </row>
    <row r="11" spans="1:15" ht="16.5" thickBot="1" x14ac:dyDescent="0.3">
      <c r="A11" s="14"/>
      <c r="B11" s="38"/>
      <c r="C11" s="39"/>
      <c r="D11" s="40"/>
      <c r="E11" s="40"/>
      <c r="F11" s="40"/>
      <c r="G11" s="40"/>
      <c r="H11" s="40"/>
      <c r="I11" s="40"/>
      <c r="J11" s="40"/>
      <c r="K11" s="40"/>
      <c r="L11" s="40"/>
    </row>
    <row r="12" spans="1:15" ht="15.75" thickBot="1" x14ac:dyDescent="0.3">
      <c r="A12" s="220" t="s">
        <v>45</v>
      </c>
      <c r="B12" s="41" t="s">
        <v>36</v>
      </c>
      <c r="C12" s="197" t="s">
        <v>32</v>
      </c>
      <c r="D12" s="197"/>
      <c r="E12" s="197"/>
      <c r="F12" s="197"/>
      <c r="G12" s="42" t="s">
        <v>35</v>
      </c>
      <c r="H12" s="197" t="s">
        <v>49</v>
      </c>
      <c r="I12" s="197"/>
      <c r="J12" s="197"/>
      <c r="K12" s="53" t="s">
        <v>50</v>
      </c>
      <c r="L12" s="53" t="s">
        <v>75</v>
      </c>
      <c r="N12" s="43" t="s">
        <v>51</v>
      </c>
      <c r="O12">
        <f>COUNTIF($K$13:$K$26,"XXL")</f>
        <v>0</v>
      </c>
    </row>
    <row r="13" spans="1:15" x14ac:dyDescent="0.25">
      <c r="A13" s="221"/>
      <c r="B13" s="4"/>
      <c r="C13" s="212"/>
      <c r="D13" s="212"/>
      <c r="E13" s="212"/>
      <c r="F13" s="212"/>
      <c r="G13" s="5"/>
      <c r="H13" s="212"/>
      <c r="I13" s="212"/>
      <c r="J13" s="212"/>
      <c r="K13" s="52"/>
      <c r="L13" s="50"/>
      <c r="N13" s="43" t="s">
        <v>52</v>
      </c>
      <c r="O13">
        <f>COUNTIF($K$13:$K$26,"XL")</f>
        <v>0</v>
      </c>
    </row>
    <row r="14" spans="1:15" x14ac:dyDescent="0.25">
      <c r="A14" s="221"/>
      <c r="B14" s="6"/>
      <c r="C14" s="196"/>
      <c r="D14" s="196"/>
      <c r="E14" s="196"/>
      <c r="F14" s="196"/>
      <c r="G14" s="7"/>
      <c r="H14" s="196"/>
      <c r="I14" s="196"/>
      <c r="J14" s="196"/>
      <c r="K14" s="50"/>
      <c r="L14" s="50"/>
      <c r="N14" s="43" t="s">
        <v>53</v>
      </c>
      <c r="O14">
        <f>COUNTIF($K$13:$K$26,"L")</f>
        <v>0</v>
      </c>
    </row>
    <row r="15" spans="1:15" x14ac:dyDescent="0.25">
      <c r="A15" s="221"/>
      <c r="B15" s="6"/>
      <c r="C15" s="196"/>
      <c r="D15" s="196"/>
      <c r="E15" s="196"/>
      <c r="F15" s="196"/>
      <c r="G15" s="7"/>
      <c r="H15" s="196"/>
      <c r="I15" s="196"/>
      <c r="J15" s="196"/>
      <c r="K15" s="50"/>
      <c r="L15" s="50"/>
      <c r="N15" s="43" t="s">
        <v>54</v>
      </c>
      <c r="O15">
        <f>COUNTIF($K$13:$K$26,"M")</f>
        <v>0</v>
      </c>
    </row>
    <row r="16" spans="1:15" x14ac:dyDescent="0.25">
      <c r="A16" s="221"/>
      <c r="B16" s="6"/>
      <c r="C16" s="196"/>
      <c r="D16" s="196"/>
      <c r="E16" s="196"/>
      <c r="F16" s="196"/>
      <c r="G16" s="7"/>
      <c r="H16" s="196"/>
      <c r="I16" s="196"/>
      <c r="J16" s="196"/>
      <c r="K16" s="50"/>
      <c r="L16" s="50"/>
      <c r="N16" s="43" t="s">
        <v>55</v>
      </c>
      <c r="O16">
        <f>COUNTIF($K$13:$K$26,"S")</f>
        <v>0</v>
      </c>
    </row>
    <row r="17" spans="1:17" x14ac:dyDescent="0.25">
      <c r="A17" s="221"/>
      <c r="B17" s="6"/>
      <c r="C17" s="196"/>
      <c r="D17" s="196"/>
      <c r="E17" s="196"/>
      <c r="F17" s="196"/>
      <c r="G17" s="7"/>
      <c r="H17" s="196"/>
      <c r="I17" s="196"/>
      <c r="J17" s="196"/>
      <c r="K17" s="50"/>
      <c r="L17" s="50"/>
      <c r="N17" s="43" t="s">
        <v>56</v>
      </c>
      <c r="O17">
        <f>COUNTIF($K$13:$K$26,"XS")</f>
        <v>0</v>
      </c>
    </row>
    <row r="18" spans="1:17" x14ac:dyDescent="0.25">
      <c r="A18" s="221"/>
      <c r="B18" s="6"/>
      <c r="C18" s="196"/>
      <c r="D18" s="196"/>
      <c r="E18" s="196"/>
      <c r="F18" s="196"/>
      <c r="G18" s="7"/>
      <c r="H18" s="196"/>
      <c r="I18" s="196"/>
      <c r="J18" s="196"/>
      <c r="K18" s="50"/>
      <c r="L18" s="50"/>
      <c r="N18" s="43"/>
    </row>
    <row r="19" spans="1:17" x14ac:dyDescent="0.25">
      <c r="A19" s="221"/>
      <c r="B19" s="6"/>
      <c r="C19" s="196"/>
      <c r="D19" s="196"/>
      <c r="E19" s="196"/>
      <c r="F19" s="196"/>
      <c r="G19" s="7"/>
      <c r="H19" s="196"/>
      <c r="I19" s="196"/>
      <c r="J19" s="196"/>
      <c r="K19" s="50"/>
      <c r="L19" s="50"/>
      <c r="N19" s="43"/>
    </row>
    <row r="20" spans="1:17" x14ac:dyDescent="0.25">
      <c r="A20" s="221"/>
      <c r="B20" s="6"/>
      <c r="C20" s="196"/>
      <c r="D20" s="196"/>
      <c r="E20" s="196"/>
      <c r="F20" s="196"/>
      <c r="G20" s="7"/>
      <c r="H20" s="196"/>
      <c r="I20" s="196"/>
      <c r="J20" s="196"/>
      <c r="K20" s="50"/>
      <c r="L20" s="50"/>
      <c r="N20" s="43"/>
    </row>
    <row r="21" spans="1:17" x14ac:dyDescent="0.25">
      <c r="A21" s="221"/>
      <c r="B21" s="6"/>
      <c r="C21" s="196"/>
      <c r="D21" s="196"/>
      <c r="E21" s="196"/>
      <c r="F21" s="196"/>
      <c r="G21" s="7"/>
      <c r="H21" s="196"/>
      <c r="I21" s="196"/>
      <c r="J21" s="196"/>
      <c r="K21" s="50"/>
      <c r="L21" s="50"/>
      <c r="N21" s="43"/>
    </row>
    <row r="22" spans="1:17" x14ac:dyDescent="0.25">
      <c r="A22" s="221"/>
      <c r="B22" s="6"/>
      <c r="C22" s="196"/>
      <c r="D22" s="196"/>
      <c r="E22" s="196"/>
      <c r="F22" s="196"/>
      <c r="G22" s="7"/>
      <c r="H22" s="196"/>
      <c r="I22" s="196"/>
      <c r="J22" s="196"/>
      <c r="K22" s="50"/>
      <c r="L22" s="50"/>
    </row>
    <row r="23" spans="1:17" x14ac:dyDescent="0.25">
      <c r="A23" s="221"/>
      <c r="B23" s="6"/>
      <c r="C23" s="196"/>
      <c r="D23" s="196"/>
      <c r="E23" s="196"/>
      <c r="F23" s="196"/>
      <c r="G23" s="7"/>
      <c r="H23" s="196"/>
      <c r="I23" s="196"/>
      <c r="J23" s="196"/>
      <c r="K23" s="50"/>
      <c r="L23" s="50"/>
      <c r="P23" t="s">
        <v>76</v>
      </c>
      <c r="Q23">
        <f>COUNTIF($L$13:$L$26,"SIM")</f>
        <v>0</v>
      </c>
    </row>
    <row r="24" spans="1:17" x14ac:dyDescent="0.25">
      <c r="A24" s="221"/>
      <c r="B24" s="6"/>
      <c r="C24" s="196"/>
      <c r="D24" s="196"/>
      <c r="E24" s="196"/>
      <c r="F24" s="196"/>
      <c r="G24" s="7"/>
      <c r="H24" s="196"/>
      <c r="I24" s="196"/>
      <c r="J24" s="196"/>
      <c r="K24" s="50"/>
      <c r="L24" s="50"/>
    </row>
    <row r="25" spans="1:17" x14ac:dyDescent="0.25">
      <c r="A25" s="221"/>
      <c r="B25" s="6"/>
      <c r="C25" s="196"/>
      <c r="D25" s="196"/>
      <c r="E25" s="196"/>
      <c r="F25" s="196"/>
      <c r="G25" s="7"/>
      <c r="H25" s="196"/>
      <c r="I25" s="196"/>
      <c r="J25" s="196"/>
      <c r="K25" s="50"/>
      <c r="L25" s="50"/>
    </row>
    <row r="26" spans="1:17" ht="15.75" thickBot="1" x14ac:dyDescent="0.3">
      <c r="A26" s="222"/>
      <c r="B26" s="8"/>
      <c r="C26" s="194"/>
      <c r="D26" s="194"/>
      <c r="E26" s="194"/>
      <c r="F26" s="194"/>
      <c r="G26" s="9"/>
      <c r="H26" s="194"/>
      <c r="I26" s="194"/>
      <c r="J26" s="194"/>
      <c r="K26" s="51"/>
      <c r="L26" s="50"/>
      <c r="M26">
        <f>COUNTA(C12:F26)-1</f>
        <v>0</v>
      </c>
    </row>
  </sheetData>
  <sheetProtection algorithmName="SHA-512" hashValue="aVOeD/KClaIzShlrZ4Pt51b9q4Bxd5lWO7yDz5khcpJ2DNRhC9ZvcV4PWK7FDhAuOC2KYhDxhxrVLnuf72DPfQ==" saltValue="Vp1R+SFyKklQasm75a1bcA==" spinCount="100000" sheet="1" objects="1" scenarios="1"/>
  <mergeCells count="37">
    <mergeCell ref="D2:M2"/>
    <mergeCell ref="D3:M3"/>
    <mergeCell ref="D4:M4"/>
    <mergeCell ref="D5:M5"/>
    <mergeCell ref="C26:F26"/>
    <mergeCell ref="C19:F19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B10:J10"/>
    <mergeCell ref="A12:A26"/>
    <mergeCell ref="C12:F12"/>
    <mergeCell ref="C13:F13"/>
    <mergeCell ref="C23:F23"/>
    <mergeCell ref="C15:F15"/>
    <mergeCell ref="C16:F16"/>
    <mergeCell ref="C17:F17"/>
    <mergeCell ref="C18:F18"/>
    <mergeCell ref="C24:F24"/>
    <mergeCell ref="C25:F25"/>
    <mergeCell ref="B9:J9"/>
    <mergeCell ref="C20:F20"/>
    <mergeCell ref="C21:F21"/>
    <mergeCell ref="C22:F22"/>
    <mergeCell ref="C14:F14"/>
    <mergeCell ref="H26:J26"/>
    <mergeCell ref="H21:J21"/>
    <mergeCell ref="H22:J22"/>
    <mergeCell ref="H23:J23"/>
    <mergeCell ref="H24:J24"/>
    <mergeCell ref="H25:J25"/>
  </mergeCells>
  <dataValidations count="2">
    <dataValidation type="list" allowBlank="1" showInputMessage="1" showErrorMessage="1" sqref="K13:K26 L12:L22" xr:uid="{00000000-0002-0000-0500-000000000000}">
      <formula1>$N$12:$N$17</formula1>
    </dataValidation>
    <dataValidation type="list" allowBlank="1" showInputMessage="1" showErrorMessage="1" sqref="L23:L26" xr:uid="{3F108EF8-6951-466F-A6C9-17A351E24E7F}">
      <formula1>$P$23:$P$24</formula1>
    </dataValidation>
  </dataValidations>
  <pageMargins left="0.7" right="0.7" top="0.75" bottom="0.75" header="0.3" footer="0.3"/>
  <pageSetup paperSize="9" scale="7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6</vt:i4>
      </vt:variant>
    </vt:vector>
  </HeadingPairs>
  <TitlesOfParts>
    <vt:vector size="12" baseType="lpstr">
      <vt:lpstr>Resumo</vt:lpstr>
      <vt:lpstr>Lobitos</vt:lpstr>
      <vt:lpstr>Exploradores</vt:lpstr>
      <vt:lpstr>Pioneiros</vt:lpstr>
      <vt:lpstr>Caminheiros</vt:lpstr>
      <vt:lpstr>Serviços</vt:lpstr>
      <vt:lpstr>Caminheiros!Área_de_Impressão</vt:lpstr>
      <vt:lpstr>Exploradores!Área_de_Impressão</vt:lpstr>
      <vt:lpstr>Lobitos!Área_de_Impressão</vt:lpstr>
      <vt:lpstr>Pioneiros!Área_de_Impressão</vt:lpstr>
      <vt:lpstr>Resumo!Área_de_Impressão</vt:lpstr>
      <vt:lpstr>Serviços!Área_de_Impressão</vt:lpstr>
    </vt:vector>
  </TitlesOfParts>
  <Company>Exército Português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brigmec.slogconta</dc:creator>
  <cp:lastModifiedBy>saj frade.gnm</cp:lastModifiedBy>
  <cp:lastPrinted>2019-11-12T23:30:14Z</cp:lastPrinted>
  <dcterms:created xsi:type="dcterms:W3CDTF">2017-10-20T08:33:18Z</dcterms:created>
  <dcterms:modified xsi:type="dcterms:W3CDTF">2026-01-08T11:50:09Z</dcterms:modified>
</cp:coreProperties>
</file>